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NALITYKA MEDYCZNA 2024-25" sheetId="11" r:id="rId1"/>
    <sheet name="KREW2" sheetId="12" r:id="rId2"/>
    <sheet name="NERWY" sheetId="13" r:id="rId3"/>
    <sheet name="ZMYSŁY" sheetId="14" r:id="rId4"/>
    <sheet name="TEST 4.12.24" sheetId="15" r:id="rId5"/>
    <sheet name="KRĄŻENIE" sheetId="16" r:id="rId6"/>
    <sheet name="KREW" sheetId="17" r:id="rId7"/>
    <sheet name="ODDECHOWY" sheetId="18" r:id="rId8"/>
    <sheet name="TEST 16.01.25" sheetId="19" r:id="rId9"/>
    <sheet name="POKARMOWY" sheetId="20" r:id="rId10"/>
    <sheet name="MOCZOWY" sheetId="21" r:id="rId11"/>
    <sheet name="KREW1" sheetId="22" r:id="rId12"/>
    <sheet name="TEST 29.01.25" sheetId="23" r:id="rId13"/>
    <sheet name="TEST 05.02.25" sheetId="24" r:id="rId14"/>
    <sheet name="EGZAMIN" sheetId="25" r:id="rId15"/>
    <sheet name="EGZAMIN1" sheetId="26" r:id="rId16"/>
    <sheet name="EGZAMINP1" sheetId="27" r:id="rId17"/>
    <sheet name="EGZAMINP2" sheetId="28" r:id="rId18"/>
  </sheets>
  <calcPr calcId="145621" concurrentCalc="0"/>
</workbook>
</file>

<file path=xl/calcChain.xml><?xml version="1.0" encoding="utf-8"?>
<calcChain xmlns="http://schemas.openxmlformats.org/spreadsheetml/2006/main">
  <c r="H25" i="26" l="1"/>
  <c r="H27" i="26"/>
  <c r="H28" i="26"/>
  <c r="H20" i="26"/>
  <c r="H21" i="26"/>
  <c r="H22" i="26"/>
  <c r="H18" i="26"/>
  <c r="H19" i="26"/>
  <c r="H14" i="26"/>
  <c r="H15" i="26"/>
  <c r="H12" i="26"/>
  <c r="H8" i="26"/>
  <c r="H9" i="26"/>
  <c r="H7" i="26"/>
  <c r="H3" i="26"/>
  <c r="F6" i="28"/>
  <c r="F5" i="28"/>
  <c r="F4" i="28"/>
  <c r="H30" i="26"/>
  <c r="H32" i="26"/>
  <c r="H33" i="26"/>
  <c r="H34" i="26"/>
  <c r="H35" i="26"/>
  <c r="H36" i="26"/>
  <c r="H37" i="26"/>
  <c r="H38" i="26"/>
  <c r="H40" i="26"/>
  <c r="H43" i="26"/>
  <c r="H44" i="26"/>
  <c r="AL29" i="11"/>
  <c r="AE10" i="27"/>
  <c r="T10" i="27"/>
  <c r="Q10" i="27"/>
  <c r="N10" i="27"/>
  <c r="AI9" i="27"/>
  <c r="AH9" i="27"/>
  <c r="AE9" i="27"/>
  <c r="AA9" i="27"/>
  <c r="Y9" i="27"/>
  <c r="T9" i="27"/>
  <c r="Q9" i="27"/>
  <c r="N9" i="27"/>
  <c r="AI7" i="27"/>
  <c r="AH7" i="27"/>
  <c r="AE7" i="27"/>
  <c r="AC7" i="27"/>
  <c r="AA7" i="27"/>
  <c r="Y7" i="27"/>
  <c r="T7" i="27"/>
  <c r="Q7" i="27"/>
  <c r="N7" i="27"/>
  <c r="AH5" i="27"/>
  <c r="AE5" i="27"/>
  <c r="Y5" i="27"/>
  <c r="T5" i="27"/>
  <c r="Q5" i="27"/>
  <c r="N5" i="27"/>
  <c r="AI4" i="27"/>
  <c r="AE4" i="27"/>
  <c r="AC4" i="27"/>
  <c r="AA4" i="27"/>
  <c r="Y4" i="27"/>
  <c r="T4" i="27"/>
  <c r="Q4" i="27"/>
  <c r="N4" i="27"/>
  <c r="AL20" i="11"/>
  <c r="AL23" i="11"/>
  <c r="AL24" i="11"/>
  <c r="AL25" i="11"/>
  <c r="AL27" i="11"/>
  <c r="AL28" i="11"/>
  <c r="AL31" i="11"/>
  <c r="AL33" i="11"/>
  <c r="AL34" i="11"/>
  <c r="AL36" i="11"/>
  <c r="AL38" i="11"/>
  <c r="AL39" i="11"/>
  <c r="AL40" i="11"/>
  <c r="AL41" i="11"/>
  <c r="AL42" i="11"/>
  <c r="AL43" i="11"/>
  <c r="AL45" i="11"/>
  <c r="AL48" i="11"/>
  <c r="AL6" i="11"/>
  <c r="AL8" i="11"/>
  <c r="AL9" i="11"/>
  <c r="AL11" i="11"/>
  <c r="AL12" i="11"/>
  <c r="AL15" i="11"/>
  <c r="AL16" i="11"/>
  <c r="AL17" i="11"/>
  <c r="AL18" i="11"/>
  <c r="AL5" i="11"/>
  <c r="B3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2" i="26"/>
  <c r="H23" i="24"/>
  <c r="F22" i="24"/>
  <c r="J21" i="24"/>
  <c r="H21" i="24"/>
  <c r="G21" i="24"/>
  <c r="F21" i="24"/>
  <c r="E21" i="24"/>
  <c r="J20" i="24"/>
  <c r="H19" i="24"/>
  <c r="G18" i="24"/>
  <c r="G17" i="24"/>
  <c r="H15" i="24"/>
  <c r="F14" i="24"/>
  <c r="J13" i="24"/>
  <c r="F12" i="24"/>
  <c r="F10" i="24"/>
  <c r="G9" i="24"/>
  <c r="E8" i="24"/>
  <c r="G7" i="24"/>
  <c r="E7" i="24"/>
  <c r="G6" i="24"/>
  <c r="F6" i="24"/>
  <c r="E5" i="24"/>
  <c r="J4" i="24"/>
  <c r="AH20" i="11"/>
  <c r="AH21" i="11"/>
  <c r="AH22" i="11"/>
  <c r="AH23" i="11"/>
  <c r="AH24" i="11"/>
  <c r="AH26" i="11"/>
  <c r="AH27" i="11"/>
  <c r="AH28" i="11"/>
  <c r="AH29" i="11"/>
  <c r="AH30" i="11"/>
  <c r="AH31" i="11"/>
  <c r="AH32" i="11"/>
  <c r="AH33" i="11"/>
  <c r="AH34" i="11"/>
  <c r="AH36" i="11"/>
  <c r="AH37" i="11"/>
  <c r="AH38" i="11"/>
  <c r="AH39" i="11"/>
  <c r="AH40" i="11"/>
  <c r="AH41" i="11"/>
  <c r="AH42" i="11"/>
  <c r="AH44" i="11"/>
  <c r="AH45" i="11"/>
  <c r="AH46" i="11"/>
  <c r="AH47" i="11"/>
  <c r="AH48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4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6" i="11"/>
  <c r="AE37" i="11"/>
  <c r="AE38" i="11"/>
  <c r="AE39" i="11"/>
  <c r="AE41" i="11"/>
  <c r="AE42" i="11"/>
  <c r="AE43" i="11"/>
  <c r="AE44" i="11"/>
  <c r="AE45" i="11"/>
  <c r="AE46" i="11"/>
  <c r="AE47" i="11"/>
  <c r="AE48" i="11"/>
  <c r="AE49" i="11"/>
  <c r="AE5" i="11"/>
  <c r="AE6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4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7" i="11"/>
  <c r="AC39" i="11"/>
  <c r="AC40" i="11"/>
  <c r="AC41" i="11"/>
  <c r="AC42" i="11"/>
  <c r="AC43" i="11"/>
  <c r="AC44" i="11"/>
  <c r="AC45" i="11"/>
  <c r="AC46" i="11"/>
  <c r="AC47" i="11"/>
  <c r="AC48" i="11"/>
  <c r="AC5" i="11"/>
  <c r="AC6" i="11"/>
  <c r="AC8" i="11"/>
  <c r="AC9" i="11"/>
  <c r="AC10" i="11"/>
  <c r="AC12" i="11"/>
  <c r="AC13" i="11"/>
  <c r="AC14" i="11"/>
  <c r="AC15" i="11"/>
  <c r="AC16" i="11"/>
  <c r="AC18" i="11"/>
  <c r="AC4" i="11"/>
  <c r="B3" i="20"/>
  <c r="B4" i="20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2" i="22"/>
  <c r="B2" i="21"/>
  <c r="B2" i="20"/>
  <c r="B2" i="16"/>
  <c r="B3" i="16"/>
  <c r="G25" i="23"/>
  <c r="F25" i="23"/>
  <c r="E25" i="23"/>
  <c r="H24" i="23"/>
  <c r="H23" i="23"/>
  <c r="F22" i="23"/>
  <c r="H21" i="23"/>
  <c r="E19" i="23"/>
  <c r="H18" i="23"/>
  <c r="H17" i="23"/>
  <c r="H16" i="23"/>
  <c r="H15" i="23"/>
  <c r="H14" i="23"/>
  <c r="H13" i="23"/>
  <c r="E12" i="23"/>
  <c r="E11" i="23"/>
  <c r="H9" i="23"/>
  <c r="G8" i="23"/>
  <c r="H7" i="23"/>
  <c r="H6" i="23"/>
  <c r="E6" i="23"/>
  <c r="H5" i="23"/>
  <c r="H4" i="23"/>
  <c r="F4" i="23"/>
  <c r="AA5" i="11"/>
  <c r="AA6" i="11"/>
  <c r="AA8" i="11"/>
  <c r="AA9" i="11"/>
  <c r="AA10" i="11"/>
  <c r="AA11" i="11"/>
  <c r="AA12" i="11"/>
  <c r="AA13" i="11"/>
  <c r="AA14" i="11"/>
  <c r="AA15" i="11"/>
  <c r="AA16" i="11"/>
  <c r="AA17" i="11"/>
  <c r="AA20" i="11"/>
  <c r="AA21" i="11"/>
  <c r="AA22" i="11"/>
  <c r="AA24" i="11"/>
  <c r="AA25" i="11"/>
  <c r="AA26" i="11"/>
  <c r="AA28" i="11"/>
  <c r="AA29" i="11"/>
  <c r="AA30" i="11"/>
  <c r="AA31" i="11"/>
  <c r="AA32" i="11"/>
  <c r="AA33" i="11"/>
  <c r="AA34" i="11"/>
  <c r="AA36" i="11"/>
  <c r="AA37" i="11"/>
  <c r="AA38" i="11"/>
  <c r="AA39" i="11"/>
  <c r="AA40" i="11"/>
  <c r="AA41" i="11"/>
  <c r="AA42" i="11"/>
  <c r="AA43" i="11"/>
  <c r="AA44" i="11"/>
  <c r="AA46" i="11"/>
  <c r="AA47" i="11"/>
  <c r="Y5" i="11"/>
  <c r="Y7" i="11"/>
  <c r="Y8" i="11"/>
  <c r="Y9" i="11"/>
  <c r="Y10" i="11"/>
  <c r="Y12" i="11"/>
  <c r="Y13" i="11"/>
  <c r="Y14" i="11"/>
  <c r="Y15" i="11"/>
  <c r="Y17" i="11"/>
  <c r="Y18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AA4" i="11"/>
  <c r="Y4" i="11"/>
  <c r="T4" i="11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3" i="17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3" i="18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2" i="18"/>
  <c r="B2" i="17"/>
  <c r="B2" i="12"/>
  <c r="T5" i="11"/>
  <c r="T6" i="11"/>
  <c r="T7" i="11"/>
  <c r="T8" i="11"/>
  <c r="T9" i="11"/>
  <c r="T10" i="11"/>
  <c r="T11" i="11"/>
  <c r="T12" i="11"/>
  <c r="T13" i="11"/>
  <c r="T14" i="11"/>
  <c r="T15" i="11"/>
  <c r="T16" i="11"/>
  <c r="T18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N5" i="11"/>
  <c r="N6" i="11"/>
  <c r="N7" i="11"/>
  <c r="N8" i="11"/>
  <c r="N9" i="11"/>
  <c r="N10" i="11"/>
  <c r="N11" i="11"/>
  <c r="N13" i="11"/>
  <c r="N14" i="11"/>
  <c r="N15" i="11"/>
  <c r="N16" i="11"/>
  <c r="N17" i="11"/>
  <c r="N18" i="11"/>
  <c r="N21" i="11"/>
  <c r="N22" i="11"/>
  <c r="N24" i="11"/>
  <c r="N25" i="11"/>
  <c r="N26" i="11"/>
  <c r="N27" i="11"/>
  <c r="N28" i="11"/>
  <c r="N29" i="11"/>
  <c r="N30" i="11"/>
  <c r="N31" i="11"/>
  <c r="N32" i="11"/>
  <c r="N33" i="11"/>
  <c r="N36" i="11"/>
  <c r="N37" i="11"/>
  <c r="N38" i="11"/>
  <c r="N39" i="11"/>
  <c r="N40" i="11"/>
  <c r="N41" i="11"/>
  <c r="N42" i="11"/>
  <c r="Q42" i="11"/>
  <c r="AI42" i="11"/>
  <c r="N43" i="11"/>
  <c r="N44" i="11"/>
  <c r="N45" i="11"/>
  <c r="N46" i="11"/>
  <c r="N47" i="11"/>
  <c r="N48" i="11"/>
  <c r="N49" i="11"/>
  <c r="N4" i="11"/>
  <c r="Q5" i="11"/>
  <c r="Q6" i="11"/>
  <c r="Q7" i="11"/>
  <c r="Q9" i="11"/>
  <c r="Q10" i="11"/>
  <c r="Q11" i="11"/>
  <c r="Q12" i="11"/>
  <c r="Q13" i="11"/>
  <c r="Q14" i="11"/>
  <c r="Q15" i="11"/>
  <c r="Q16" i="11"/>
  <c r="Q17" i="11"/>
  <c r="Q18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6" i="11"/>
  <c r="Q37" i="11"/>
  <c r="Q38" i="11"/>
  <c r="Q39" i="11"/>
  <c r="Q41" i="11"/>
  <c r="Q43" i="11"/>
  <c r="Q44" i="11"/>
  <c r="Q45" i="11"/>
  <c r="Q46" i="11"/>
  <c r="Q47" i="11"/>
  <c r="Q48" i="11"/>
  <c r="Q49" i="11"/>
  <c r="Q4" i="11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2" i="14"/>
  <c r="B2" i="13"/>
  <c r="AI37" i="11"/>
  <c r="AI32" i="11"/>
  <c r="AI29" i="11"/>
  <c r="AI47" i="11"/>
  <c r="AI14" i="11"/>
  <c r="AI21" i="11"/>
  <c r="AI10" i="11"/>
  <c r="AI4" i="11"/>
  <c r="AI46" i="11"/>
  <c r="AI30" i="11"/>
  <c r="AI26" i="11"/>
  <c r="AI22" i="11"/>
  <c r="AI13" i="11"/>
</calcChain>
</file>

<file path=xl/sharedStrings.xml><?xml version="1.0" encoding="utf-8"?>
<sst xmlns="http://schemas.openxmlformats.org/spreadsheetml/2006/main" count="3854" uniqueCount="179">
  <si>
    <t>Analityka</t>
  </si>
  <si>
    <t>Medyczna 2 rok</t>
  </si>
  <si>
    <t>1 grupa</t>
  </si>
  <si>
    <t>2 grupa</t>
  </si>
  <si>
    <t>3 grupa</t>
  </si>
  <si>
    <t>LP.</t>
  </si>
  <si>
    <t>NAZWISKO</t>
  </si>
  <si>
    <t>IMIE</t>
  </si>
  <si>
    <t>Nerwy</t>
  </si>
  <si>
    <t>Zmysły</t>
  </si>
  <si>
    <t>Krew 1</t>
  </si>
  <si>
    <t>Krew 2</t>
  </si>
  <si>
    <t>Krew 3</t>
  </si>
  <si>
    <t>Oddech.</t>
  </si>
  <si>
    <t>Moczowy</t>
  </si>
  <si>
    <t>ćw</t>
  </si>
  <si>
    <t>Test</t>
  </si>
  <si>
    <t xml:space="preserve">Krążenie </t>
  </si>
  <si>
    <t>Pokarm.</t>
  </si>
  <si>
    <t>2024/25</t>
  </si>
  <si>
    <t>Aleksandra</t>
  </si>
  <si>
    <t>Adamczewska</t>
  </si>
  <si>
    <t>Marta</t>
  </si>
  <si>
    <t>Błaszak</t>
  </si>
  <si>
    <t>Julia</t>
  </si>
  <si>
    <t>Gauden</t>
  </si>
  <si>
    <t>Katarzyna</t>
  </si>
  <si>
    <t>Gawlińska</t>
  </si>
  <si>
    <t>Anastazja</t>
  </si>
  <si>
    <t>Gregorczyk</t>
  </si>
  <si>
    <t>Martyna</t>
  </si>
  <si>
    <t>Jackowska</t>
  </si>
  <si>
    <t>Natalia</t>
  </si>
  <si>
    <t>Jankowska</t>
  </si>
  <si>
    <t>Zofia</t>
  </si>
  <si>
    <t>Jerzy</t>
  </si>
  <si>
    <t>Knychała</t>
  </si>
  <si>
    <t>Roksana</t>
  </si>
  <si>
    <t>Kopińska</t>
  </si>
  <si>
    <t>Włodarczyk</t>
  </si>
  <si>
    <t>Jakub</t>
  </si>
  <si>
    <t>Adamowicz</t>
  </si>
  <si>
    <t>Luiza</t>
  </si>
  <si>
    <t>Barowicz</t>
  </si>
  <si>
    <t>Małgorzata</t>
  </si>
  <si>
    <t>Beyga</t>
  </si>
  <si>
    <t>Laura</t>
  </si>
  <si>
    <t>Cłapka</t>
  </si>
  <si>
    <t>Aleksander</t>
  </si>
  <si>
    <t>Derdziński</t>
  </si>
  <si>
    <t>Dębicka</t>
  </si>
  <si>
    <t>Karolina</t>
  </si>
  <si>
    <t>Dziadek</t>
  </si>
  <si>
    <t>Fabian</t>
  </si>
  <si>
    <t>Maria</t>
  </si>
  <si>
    <t>Kaźmierczak</t>
  </si>
  <si>
    <t>Wiktoria</t>
  </si>
  <si>
    <t>Kozik</t>
  </si>
  <si>
    <t>Paulina</t>
  </si>
  <si>
    <t>Kuffel</t>
  </si>
  <si>
    <t>Kinga</t>
  </si>
  <si>
    <t>Staszak</t>
  </si>
  <si>
    <t>Marczak</t>
  </si>
  <si>
    <t>Alicja</t>
  </si>
  <si>
    <t>Mąkowska</t>
  </si>
  <si>
    <t>Ada</t>
  </si>
  <si>
    <t>Michalak</t>
  </si>
  <si>
    <t>Zuzanna</t>
  </si>
  <si>
    <t>Musiał</t>
  </si>
  <si>
    <t>Ewa</t>
  </si>
  <si>
    <t>Naumiec</t>
  </si>
  <si>
    <t>Magdalena</t>
  </si>
  <si>
    <t>Orlicka</t>
  </si>
  <si>
    <t>Agnieszka</t>
  </si>
  <si>
    <t>Podkowa</t>
  </si>
  <si>
    <t>Antonina</t>
  </si>
  <si>
    <t>Taszarek</t>
  </si>
  <si>
    <t>Klaudia</t>
  </si>
  <si>
    <t>Turowska</t>
  </si>
  <si>
    <t>Walczak</t>
  </si>
  <si>
    <t>Wielimborek</t>
  </si>
  <si>
    <t>Wilkowiecka</t>
  </si>
  <si>
    <t>Wojciechowska</t>
  </si>
  <si>
    <t>Kulik</t>
  </si>
  <si>
    <t>Agata</t>
  </si>
  <si>
    <t>Morgiel</t>
  </si>
  <si>
    <t>Paetz</t>
  </si>
  <si>
    <t>Sypniewska</t>
  </si>
  <si>
    <t>Wachowska</t>
  </si>
  <si>
    <t>Wiatr</t>
  </si>
  <si>
    <t>Zgoła</t>
  </si>
  <si>
    <t>Antoszek</t>
  </si>
  <si>
    <t>Pielach</t>
  </si>
  <si>
    <t>WYKAD1</t>
  </si>
  <si>
    <t>WYKAD2</t>
  </si>
  <si>
    <t>WYKAD3</t>
  </si>
  <si>
    <t>WYKAD4</t>
  </si>
  <si>
    <t>WYKAD5</t>
  </si>
  <si>
    <t>WYKAD6</t>
  </si>
  <si>
    <t>WYKAD7</t>
  </si>
  <si>
    <t>+</t>
  </si>
  <si>
    <t>-</t>
  </si>
  <si>
    <t>indeks</t>
  </si>
  <si>
    <t>Nazwisko</t>
  </si>
  <si>
    <t>Imię</t>
  </si>
  <si>
    <t>Score</t>
  </si>
  <si>
    <t>Zaliczono</t>
  </si>
  <si>
    <t>s90751</t>
  </si>
  <si>
    <t>s90752</t>
  </si>
  <si>
    <t>s92255</t>
  </si>
  <si>
    <t>s90754</t>
  </si>
  <si>
    <t>s90755</t>
  </si>
  <si>
    <t>s91522</t>
  </si>
  <si>
    <t>s90758</t>
  </si>
  <si>
    <t>s92192</t>
  </si>
  <si>
    <t>s90759</t>
  </si>
  <si>
    <t>s90760</t>
  </si>
  <si>
    <t>s92193</t>
  </si>
  <si>
    <t>s90761</t>
  </si>
  <si>
    <t>s90762</t>
  </si>
  <si>
    <t>s90902</t>
  </si>
  <si>
    <t>s90763</t>
  </si>
  <si>
    <t>s90764</t>
  </si>
  <si>
    <t>s90765</t>
  </si>
  <si>
    <t>s91816</t>
  </si>
  <si>
    <t>s90926</t>
  </si>
  <si>
    <t>s90768</t>
  </si>
  <si>
    <t>Nie zaliczono</t>
  </si>
  <si>
    <t>s90831</t>
  </si>
  <si>
    <t>s90770</t>
  </si>
  <si>
    <t>s85146</t>
  </si>
  <si>
    <t>s90774</t>
  </si>
  <si>
    <t>s90773</t>
  </si>
  <si>
    <t>s90775</t>
  </si>
  <si>
    <t>s90776</t>
  </si>
  <si>
    <t>s90777</t>
  </si>
  <si>
    <t>s92011</t>
  </si>
  <si>
    <t>s90779</t>
  </si>
  <si>
    <t>s92012</t>
  </si>
  <si>
    <t>s89294</t>
  </si>
  <si>
    <t>s90780</t>
  </si>
  <si>
    <t>s91608</t>
  </si>
  <si>
    <t>s92197</t>
  </si>
  <si>
    <t>s90786</t>
  </si>
  <si>
    <t>s90788</t>
  </si>
  <si>
    <t>s90789</t>
  </si>
  <si>
    <t/>
  </si>
  <si>
    <t>Undefined</t>
  </si>
  <si>
    <t>s90790</t>
  </si>
  <si>
    <t>s90791</t>
  </si>
  <si>
    <t>s90792</t>
  </si>
  <si>
    <t>s89611</t>
  </si>
  <si>
    <t>s92232</t>
  </si>
  <si>
    <t>s90794</t>
  </si>
  <si>
    <t>s90795</t>
  </si>
  <si>
    <t>WYKAD8</t>
  </si>
  <si>
    <t>KOLOKWIUM 16.01.2025</t>
  </si>
  <si>
    <t>PUNKTY</t>
  </si>
  <si>
    <t>AKTYWNOŚĆ</t>
  </si>
  <si>
    <t>nieob usp</t>
  </si>
  <si>
    <t>4 OS.</t>
  </si>
  <si>
    <t>2 OS.</t>
  </si>
  <si>
    <t>1 OS.</t>
  </si>
  <si>
    <t>14 OS.</t>
  </si>
  <si>
    <t>KOLOKWIUM 29.01.25</t>
  </si>
  <si>
    <t>kolokwium 5.02.25</t>
  </si>
  <si>
    <t>ZAL.</t>
  </si>
  <si>
    <t>3 OS.</t>
  </si>
  <si>
    <t>5 OS.</t>
  </si>
  <si>
    <t>90 pkt. -100 %</t>
  </si>
  <si>
    <t>72 pkt - 80%</t>
  </si>
  <si>
    <t>SUMA PUNKTÓW</t>
  </si>
  <si>
    <t>ZALICZENIE</t>
  </si>
  <si>
    <t>EGZAMIN</t>
  </si>
  <si>
    <t>ZEROWY</t>
  </si>
  <si>
    <t>OCENA</t>
  </si>
  <si>
    <t>EGZAMIN POPRAWKA I</t>
  </si>
  <si>
    <t>POPRAWA I</t>
  </si>
  <si>
    <t>EGZAMIN POPRAWKA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</si>
</sst>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0">
    <xf numFmtId="0" fontId="0" fillId="0" borderId="0" xfId="0"/>
    <xf numFmtId="0" fontId="0" fillId="0" borderId="0" xfId="0" applyAlignment="1">
      <alignment horizontal="center"/>
    </xf>
    <xf numFmtId="0" fontId="0" fillId="4" borderId="8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1" fillId="4" borderId="6" xfId="0" applyFont="1" applyFill="1" applyBorder="1"/>
    <xf numFmtId="0" fontId="0" fillId="4" borderId="6" xfId="0" applyFill="1" applyBorder="1" applyAlignment="1">
      <alignment horizontal="center"/>
    </xf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0" borderId="9" xfId="0" applyBorder="1"/>
    <xf numFmtId="0" fontId="0" fillId="2" borderId="9" xfId="0" applyFill="1" applyBorder="1"/>
    <xf numFmtId="0" fontId="0" fillId="2" borderId="9" xfId="0" applyNumberFormat="1" applyFill="1" applyBorder="1"/>
    <xf numFmtId="0" fontId="0" fillId="2" borderId="6" xfId="0" applyFill="1" applyBorder="1"/>
    <xf numFmtId="0" fontId="0" fillId="0" borderId="9" xfId="0" applyNumberFormat="1" applyBorder="1"/>
    <xf numFmtId="0" fontId="0" fillId="2" borderId="6" xfId="0" applyNumberFormat="1" applyFill="1" applyBorder="1"/>
    <xf numFmtId="0" fontId="0" fillId="2" borderId="1" xfId="0" applyFill="1" applyBorder="1"/>
    <xf numFmtId="0" fontId="0" fillId="3" borderId="10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4" borderId="6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2" fillId="2" borderId="4" xfId="0" applyFont="1" applyFill="1" applyBorder="1"/>
    <xf numFmtId="0" fontId="2" fillId="2" borderId="9" xfId="0" applyFont="1" applyFill="1" applyBorder="1"/>
    <xf numFmtId="0" fontId="2" fillId="2" borderId="9" xfId="0" applyNumberFormat="1" applyFont="1" applyFill="1" applyBorder="1"/>
    <xf numFmtId="0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NumberForma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6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5" borderId="9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NumberFormat="1" applyFill="1" applyBorder="1"/>
    <xf numFmtId="0" fontId="0" fillId="2" borderId="16" xfId="0" applyNumberFormat="1" applyFill="1" applyBorder="1" applyAlignment="1">
      <alignment horizontal="center"/>
    </xf>
    <xf numFmtId="0" fontId="0" fillId="3" borderId="17" xfId="0" applyFill="1" applyBorder="1"/>
    <xf numFmtId="0" fontId="0" fillId="3" borderId="18" xfId="0" applyFill="1" applyBorder="1"/>
    <xf numFmtId="0" fontId="0" fillId="3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NumberFormat="1" applyFill="1" applyBorder="1"/>
    <xf numFmtId="0" fontId="0" fillId="2" borderId="20" xfId="0" applyNumberForma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6" xfId="0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0" xfId="0" applyFont="1"/>
    <xf numFmtId="0" fontId="0" fillId="5" borderId="1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6" borderId="0" xfId="0" applyFont="1" applyFill="1" applyBorder="1"/>
    <xf numFmtId="0" fontId="0" fillId="6" borderId="0" xfId="0" applyFill="1"/>
    <xf numFmtId="0" fontId="0" fillId="2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22" xfId="0" applyNumberFormat="1" applyFill="1" applyBorder="1"/>
    <xf numFmtId="0" fontId="0" fillId="3" borderId="26" xfId="0" applyFill="1" applyBorder="1"/>
    <xf numFmtId="0" fontId="0" fillId="3" borderId="29" xfId="0" applyFill="1" applyBorder="1" applyAlignment="1"/>
    <xf numFmtId="0" fontId="4" fillId="2" borderId="9" xfId="0" applyFont="1" applyFill="1" applyBorder="1" applyAlignment="1">
      <alignment horizontal="center"/>
    </xf>
    <xf numFmtId="0" fontId="0" fillId="3" borderId="30" xfId="0" applyFill="1" applyBorder="1"/>
    <xf numFmtId="0" fontId="0" fillId="3" borderId="29" xfId="0" applyFill="1" applyBorder="1"/>
    <xf numFmtId="0" fontId="0" fillId="2" borderId="8" xfId="0" applyFill="1" applyBorder="1"/>
    <xf numFmtId="0" fontId="0" fillId="2" borderId="24" xfId="0" applyNumberForma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25" xfId="0" applyNumberFormat="1" applyFill="1" applyBorder="1"/>
    <xf numFmtId="0" fontId="0" fillId="3" borderId="34" xfId="0" applyFill="1" applyBorder="1"/>
    <xf numFmtId="0" fontId="0" fillId="3" borderId="10" xfId="0" applyFill="1" applyBorder="1"/>
    <xf numFmtId="0" fontId="0" fillId="3" borderId="27" xfId="0" applyFill="1" applyBorder="1"/>
    <xf numFmtId="0" fontId="4" fillId="2" borderId="6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2" xfId="0" applyNumberFormat="1" applyFont="1" applyFill="1" applyBorder="1"/>
    <xf numFmtId="0" fontId="2" fillId="2" borderId="35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0" fillId="2" borderId="1" xfId="0" applyNumberFormat="1" applyFill="1" applyBorder="1"/>
    <xf numFmtId="0" fontId="1" fillId="2" borderId="0" xfId="0" applyFont="1" applyFill="1" applyAlignment="1">
      <alignment horizontal="center"/>
    </xf>
    <xf numFmtId="0" fontId="1" fillId="6" borderId="0" xfId="0" applyFont="1" applyFill="1"/>
    <xf numFmtId="0" fontId="1" fillId="4" borderId="24" xfId="0" applyFont="1" applyFill="1" applyBorder="1"/>
    <xf numFmtId="0" fontId="0" fillId="5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4" borderId="25" xfId="0" applyFont="1" applyFill="1" applyBorder="1"/>
    <xf numFmtId="0" fontId="0" fillId="2" borderId="23" xfId="0" applyNumberFormat="1" applyFill="1" applyBorder="1"/>
    <xf numFmtId="0" fontId="0" fillId="2" borderId="3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2" borderId="2" xfId="0" applyNumberFormat="1" applyFill="1" applyBorder="1"/>
    <xf numFmtId="0" fontId="0" fillId="2" borderId="3" xfId="0" applyNumberFormat="1" applyFill="1" applyBorder="1"/>
    <xf numFmtId="0" fontId="0" fillId="0" borderId="3" xfId="0" applyNumberFormat="1" applyBorder="1"/>
    <xf numFmtId="0" fontId="2" fillId="2" borderId="3" xfId="0" applyNumberFormat="1" applyFont="1" applyFill="1" applyBorder="1"/>
    <xf numFmtId="0" fontId="0" fillId="2" borderId="7" xfId="0" applyNumberForma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6" xfId="0" applyNumberFormat="1" applyFill="1" applyBorder="1"/>
    <xf numFmtId="0" fontId="0" fillId="7" borderId="16" xfId="0" applyNumberFormat="1" applyFill="1" applyBorder="1" applyAlignment="1">
      <alignment horizontal="center"/>
    </xf>
    <xf numFmtId="0" fontId="0" fillId="7" borderId="21" xfId="0" applyNumberFormat="1" applyFill="1" applyBorder="1" applyAlignment="1">
      <alignment horizontal="center"/>
    </xf>
    <xf numFmtId="0" fontId="0" fillId="7" borderId="22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9" xfId="0" applyFill="1" applyBorder="1"/>
    <xf numFmtId="0" fontId="0" fillId="7" borderId="5" xfId="0" applyFill="1" applyBorder="1" applyAlignment="1">
      <alignment horizontal="center"/>
    </xf>
    <xf numFmtId="0" fontId="0" fillId="7" borderId="4" xfId="0" applyFill="1" applyBorder="1"/>
    <xf numFmtId="0" fontId="0" fillId="7" borderId="9" xfId="0" applyNumberFormat="1" applyFill="1" applyBorder="1"/>
    <xf numFmtId="0" fontId="0" fillId="7" borderId="9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7" borderId="20" xfId="0" applyNumberFormat="1" applyFill="1" applyBorder="1" applyAlignment="1">
      <alignment horizontal="center"/>
    </xf>
    <xf numFmtId="0" fontId="0" fillId="7" borderId="23" xfId="0" applyNumberForma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0" fillId="7" borderId="4" xfId="0" quotePrefix="1" applyFill="1" applyBorder="1" applyAlignment="1">
      <alignment horizontal="center"/>
    </xf>
    <xf numFmtId="0" fontId="0" fillId="7" borderId="3" xfId="0" applyNumberFormat="1" applyFill="1" applyBorder="1"/>
    <xf numFmtId="0" fontId="0" fillId="7" borderId="41" xfId="0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NumberFormat="1" applyFill="1" applyBorder="1"/>
    <xf numFmtId="0" fontId="0" fillId="7" borderId="39" xfId="0" applyFill="1" applyBorder="1" applyAlignment="1">
      <alignment horizontal="center"/>
    </xf>
    <xf numFmtId="0" fontId="0" fillId="7" borderId="8" xfId="0" applyFill="1" applyBorder="1"/>
    <xf numFmtId="0" fontId="0" fillId="7" borderId="1" xfId="0" applyFill="1" applyBorder="1"/>
    <xf numFmtId="0" fontId="0" fillId="7" borderId="2" xfId="0" applyNumberFormat="1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0" xfId="0" applyNumberFormat="1" applyFill="1" applyBorder="1"/>
    <xf numFmtId="0" fontId="5" fillId="7" borderId="9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48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14" fontId="0" fillId="4" borderId="25" xfId="0" applyNumberFormat="1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7" borderId="50" xfId="0" applyFont="1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1" fillId="7" borderId="52" xfId="0" applyFont="1" applyFill="1" applyBorder="1" applyAlignment="1">
      <alignment horizontal="center"/>
    </xf>
    <xf numFmtId="0" fontId="0" fillId="7" borderId="51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6" fillId="7" borderId="52" xfId="0" applyFont="1" applyFill="1" applyBorder="1" applyAlignment="1">
      <alignment horizontal="center"/>
    </xf>
    <xf numFmtId="0" fontId="5" fillId="7" borderId="52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2" borderId="32" xfId="0" applyNumberFormat="1" applyFont="1" applyFill="1" applyBorder="1" applyAlignment="1">
      <alignment horizontal="center"/>
    </xf>
    <xf numFmtId="0" fontId="2" fillId="5" borderId="16" xfId="0" applyNumberFormat="1" applyFont="1" applyFill="1" applyBorder="1" applyAlignment="1">
      <alignment horizontal="center"/>
    </xf>
    <xf numFmtId="0" fontId="2" fillId="5" borderId="32" xfId="0" applyNumberFormat="1" applyFont="1" applyFill="1" applyBorder="1" applyAlignment="1">
      <alignment horizontal="center"/>
    </xf>
    <xf numFmtId="0" fontId="2" fillId="5" borderId="33" xfId="0" applyNumberFormat="1" applyFont="1" applyFill="1" applyBorder="1" applyAlignment="1">
      <alignment horizontal="center"/>
    </xf>
    <xf numFmtId="0" fontId="0" fillId="7" borderId="8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2" xfId="0" applyNumberFormat="1" applyFill="1" applyBorder="1" applyAlignment="1">
      <alignment horizontal="center"/>
    </xf>
    <xf numFmtId="0" fontId="0" fillId="7" borderId="4" xfId="0" applyNumberFormat="1" applyFill="1" applyBorder="1" applyAlignment="1">
      <alignment horizontal="center"/>
    </xf>
    <xf numFmtId="0" fontId="0" fillId="7" borderId="3" xfId="0" applyNumberFormat="1" applyFill="1" applyBorder="1" applyAlignment="1">
      <alignment horizontal="center"/>
    </xf>
    <xf numFmtId="0" fontId="0" fillId="7" borderId="5" xfId="0" applyNumberFormat="1" applyFill="1" applyBorder="1" applyAlignment="1">
      <alignment horizontal="center"/>
    </xf>
    <xf numFmtId="0" fontId="0" fillId="7" borderId="6" xfId="0" applyNumberFormat="1" applyFill="1" applyBorder="1" applyAlignment="1">
      <alignment horizontal="center"/>
    </xf>
    <xf numFmtId="0" fontId="0" fillId="7" borderId="7" xfId="0" applyNumberForma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164" fontId="0" fillId="7" borderId="50" xfId="0" applyNumberFormat="1" applyFill="1" applyBorder="1" applyAlignment="1">
      <alignment horizontal="center"/>
    </xf>
    <xf numFmtId="164" fontId="0" fillId="7" borderId="52" xfId="0" applyNumberFormat="1" applyFill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1" fillId="4" borderId="53" xfId="0" applyNumberFormat="1" applyFont="1" applyFill="1" applyBorder="1" applyAlignment="1">
      <alignment horizontal="center"/>
    </xf>
    <xf numFmtId="164" fontId="1" fillId="4" borderId="41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164" fontId="0" fillId="0" borderId="38" xfId="0" applyNumberForma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7" borderId="41" xfId="0" applyNumberFormat="1" applyFill="1" applyBorder="1" applyAlignment="1">
      <alignment horizontal="center" vertical="center"/>
    </xf>
    <xf numFmtId="164" fontId="0" fillId="7" borderId="51" xfId="0" applyNumberFormat="1" applyFill="1" applyBorder="1" applyAlignment="1">
      <alignment horizontal="center"/>
    </xf>
    <xf numFmtId="164" fontId="0" fillId="7" borderId="39" xfId="0" applyNumberFormat="1" applyFill="1" applyBorder="1" applyAlignment="1">
      <alignment horizontal="center" vertical="center"/>
    </xf>
    <xf numFmtId="164" fontId="0" fillId="7" borderId="38" xfId="0" applyNumberFormat="1" applyFill="1" applyBorder="1" applyAlignment="1">
      <alignment horizontal="center" vertical="center"/>
    </xf>
    <xf numFmtId="0" fontId="0" fillId="7" borderId="17" xfId="0" applyFill="1" applyBorder="1"/>
    <xf numFmtId="0" fontId="0" fillId="7" borderId="18" xfId="0" applyFill="1" applyBorder="1"/>
    <xf numFmtId="0" fontId="0" fillId="7" borderId="58" xfId="0" applyNumberFormat="1" applyFill="1" applyBorder="1"/>
    <xf numFmtId="0" fontId="0" fillId="7" borderId="17" xfId="0" applyNumberFormat="1" applyFill="1" applyBorder="1" applyAlignment="1">
      <alignment horizontal="center"/>
    </xf>
    <xf numFmtId="0" fontId="0" fillId="7" borderId="18" xfId="0" applyNumberFormat="1" applyFill="1" applyBorder="1" applyAlignment="1">
      <alignment horizontal="center"/>
    </xf>
    <xf numFmtId="0" fontId="0" fillId="7" borderId="58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58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5" fillId="7" borderId="58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164" fontId="0" fillId="0" borderId="56" xfId="0" applyNumberFormat="1" applyBorder="1" applyAlignment="1">
      <alignment horizontal="center" vertical="center"/>
    </xf>
    <xf numFmtId="0" fontId="0" fillId="4" borderId="19" xfId="0" applyFill="1" applyBorder="1"/>
    <xf numFmtId="0" fontId="0" fillId="4" borderId="20" xfId="0" applyFill="1" applyBorder="1"/>
    <xf numFmtId="0" fontId="1" fillId="4" borderId="20" xfId="0" applyFont="1" applyFill="1" applyBorder="1"/>
    <xf numFmtId="14" fontId="0" fillId="4" borderId="20" xfId="0" applyNumberFormat="1" applyFont="1" applyFill="1" applyBorder="1" applyAlignment="1">
      <alignment horizontal="center"/>
    </xf>
    <xf numFmtId="14" fontId="0" fillId="4" borderId="23" xfId="0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164" fontId="1" fillId="4" borderId="57" xfId="0" applyNumberFormat="1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62" xfId="0" applyFill="1" applyBorder="1" applyAlignment="1">
      <alignment horizontal="center"/>
    </xf>
    <xf numFmtId="0" fontId="5" fillId="7" borderId="62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63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164" fontId="0" fillId="0" borderId="64" xfId="0" applyNumberFormat="1" applyBorder="1" applyAlignment="1">
      <alignment horizontal="center" vertical="center"/>
    </xf>
    <xf numFmtId="164" fontId="1" fillId="3" borderId="56" xfId="0" applyNumberFormat="1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60" xfId="0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61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164" fontId="0" fillId="5" borderId="57" xfId="0" applyNumberFormat="1" applyFill="1" applyBorder="1" applyAlignment="1">
      <alignment horizontal="center" vertical="center"/>
    </xf>
    <xf numFmtId="0" fontId="0" fillId="3" borderId="59" xfId="0" applyFill="1" applyBorder="1" applyAlignment="1">
      <alignment horizontal="center"/>
    </xf>
    <xf numFmtId="164" fontId="0" fillId="3" borderId="58" xfId="0" applyNumberFormat="1" applyFill="1" applyBorder="1" applyAlignment="1">
      <alignment horizontal="center"/>
    </xf>
    <xf numFmtId="0" fontId="0" fillId="7" borderId="34" xfId="0" applyFill="1" applyBorder="1"/>
    <xf numFmtId="0" fontId="0" fillId="7" borderId="10" xfId="0" applyFill="1" applyBorder="1"/>
    <xf numFmtId="0" fontId="0" fillId="7" borderId="10" xfId="0" applyNumberFormat="1" applyFill="1" applyBorder="1"/>
    <xf numFmtId="0" fontId="0" fillId="7" borderId="10" xfId="0" applyNumberFormat="1" applyFill="1" applyBorder="1" applyAlignment="1">
      <alignment horizontal="center"/>
    </xf>
    <xf numFmtId="0" fontId="0" fillId="7" borderId="27" xfId="0" applyNumberFormat="1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/>
    </xf>
    <xf numFmtId="0" fontId="5" fillId="7" borderId="43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164" fontId="0" fillId="0" borderId="40" xfId="0" applyNumberFormat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1" fillId="6" borderId="56" xfId="0" applyFont="1" applyFill="1" applyBorder="1"/>
    <xf numFmtId="164" fontId="0" fillId="2" borderId="41" xfId="0" applyNumberFormat="1" applyFill="1" applyBorder="1" applyAlignment="1">
      <alignment horizontal="center" vertical="center"/>
    </xf>
    <xf numFmtId="164" fontId="1" fillId="4" borderId="54" xfId="0" applyNumberFormat="1" applyFont="1" applyFill="1" applyBorder="1" applyAlignment="1">
      <alignment horizontal="center"/>
    </xf>
    <xf numFmtId="164" fontId="1" fillId="4" borderId="52" xfId="0" applyNumberFormat="1" applyFont="1" applyFill="1" applyBorder="1" applyAlignment="1">
      <alignment horizontal="center"/>
    </xf>
    <xf numFmtId="164" fontId="1" fillId="3" borderId="55" xfId="0" applyNumberFormat="1" applyFont="1" applyFill="1" applyBorder="1" applyAlignment="1">
      <alignment horizontal="center"/>
    </xf>
    <xf numFmtId="164" fontId="0" fillId="7" borderId="52" xfId="0" applyNumberFormat="1" applyFill="1" applyBorder="1" applyAlignment="1">
      <alignment horizontal="center" vertical="center"/>
    </xf>
    <xf numFmtId="164" fontId="0" fillId="7" borderId="51" xfId="0" applyNumberFormat="1" applyFill="1" applyBorder="1" applyAlignment="1">
      <alignment horizontal="center" vertical="center"/>
    </xf>
    <xf numFmtId="164" fontId="0" fillId="7" borderId="50" xfId="0" applyNumberFormat="1" applyFill="1" applyBorder="1" applyAlignment="1">
      <alignment horizontal="center" vertical="center"/>
    </xf>
    <xf numFmtId="164" fontId="1" fillId="4" borderId="53" xfId="0" applyNumberFormat="1" applyFont="1" applyFill="1" applyBorder="1" applyAlignment="1">
      <alignment horizontal="center" vertical="center"/>
    </xf>
    <xf numFmtId="164" fontId="1" fillId="4" borderId="41" xfId="0" applyNumberFormat="1" applyFont="1" applyFill="1" applyBorder="1" applyAlignment="1">
      <alignment horizontal="center" vertical="center"/>
    </xf>
    <xf numFmtId="164" fontId="1" fillId="3" borderId="39" xfId="0" applyNumberFormat="1" applyFont="1" applyFill="1" applyBorder="1" applyAlignment="1">
      <alignment horizontal="center" vertical="center"/>
    </xf>
    <xf numFmtId="164" fontId="0" fillId="3" borderId="27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7" borderId="1" xfId="0" applyNumberFormat="1" applyFill="1" applyBorder="1"/>
    <xf numFmtId="0" fontId="0" fillId="7" borderId="6" xfId="0" applyNumberFormat="1" applyFill="1" applyBorder="1"/>
    <xf numFmtId="164" fontId="1" fillId="4" borderId="65" xfId="0" applyNumberFormat="1" applyFont="1" applyFill="1" applyBorder="1" applyAlignment="1">
      <alignment horizontal="center" vertical="center"/>
    </xf>
    <xf numFmtId="164" fontId="1" fillId="4" borderId="47" xfId="0" applyNumberFormat="1" applyFont="1" applyFill="1" applyBorder="1" applyAlignment="1">
      <alignment horizontal="center" vertical="center"/>
    </xf>
    <xf numFmtId="164" fontId="1" fillId="3" borderId="61" xfId="0" applyNumberFormat="1" applyFont="1" applyFill="1" applyBorder="1" applyAlignment="1">
      <alignment horizontal="center" vertical="center"/>
    </xf>
    <xf numFmtId="164" fontId="0" fillId="2" borderId="46" xfId="0" applyNumberFormat="1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164" fontId="0" fillId="2" borderId="48" xfId="0" applyNumberFormat="1" applyFill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9"/>
  <sheetViews>
    <sheetView tabSelected="1" workbookViewId="0">
      <selection activeCell="AN38" sqref="AN38"/>
    </sheetView>
  </sheetViews>
  <sheetFormatPr defaultRowHeight="24.95" customHeight="1" x14ac:dyDescent="0.25"/>
  <cols>
    <col min="1" max="1" width="3.5703125" customWidth="1"/>
    <col min="2" max="2" width="14.42578125" customWidth="1"/>
    <col min="3" max="3" width="11.28515625" customWidth="1"/>
    <col min="4" max="4" width="7" customWidth="1"/>
    <col min="5" max="12" width="10" style="1" hidden="1" customWidth="1"/>
    <col min="13" max="13" width="6.7109375" style="1" hidden="1" customWidth="1"/>
    <col min="14" max="14" width="4.7109375" style="1" hidden="1" customWidth="1"/>
    <col min="15" max="15" width="12.42578125" style="1" hidden="1" customWidth="1"/>
    <col min="16" max="16" width="7.28515625" style="1" hidden="1" customWidth="1"/>
    <col min="17" max="17" width="5.85546875" style="1" hidden="1" customWidth="1"/>
    <col min="18" max="18" width="12.28515625" style="80" hidden="1" customWidth="1"/>
    <col min="19" max="19" width="7" style="1" hidden="1" customWidth="1"/>
    <col min="20" max="20" width="5.7109375" style="1" hidden="1" customWidth="1"/>
    <col min="21" max="21" width="11.7109375" style="1" hidden="1" customWidth="1"/>
    <col min="22" max="22" width="8.5703125" style="1" hidden="1" customWidth="1"/>
    <col min="23" max="23" width="5.5703125" style="1" hidden="1" customWidth="1"/>
    <col min="24" max="24" width="8.42578125" style="1" hidden="1" customWidth="1"/>
    <col min="25" max="25" width="5" style="1" hidden="1" customWidth="1"/>
    <col min="26" max="26" width="8.7109375" style="1" hidden="1" customWidth="1"/>
    <col min="27" max="27" width="5.42578125" style="1" hidden="1" customWidth="1"/>
    <col min="28" max="28" width="7" style="1" hidden="1" customWidth="1"/>
    <col min="29" max="29" width="5.140625" style="1" hidden="1" customWidth="1"/>
    <col min="30" max="30" width="9.140625" style="1" hidden="1" customWidth="1"/>
    <col min="31" max="31" width="5.140625" style="1" hidden="1" customWidth="1"/>
    <col min="32" max="33" width="9.140625" style="1" hidden="1" customWidth="1"/>
    <col min="34" max="34" width="5.7109375" style="1" hidden="1" customWidth="1"/>
    <col min="35" max="35" width="17.85546875" style="1" hidden="1" customWidth="1"/>
    <col min="36" max="36" width="11.28515625" style="1" customWidth="1"/>
    <col min="37" max="37" width="9.140625" style="1"/>
    <col min="38" max="38" width="9.140625" style="257"/>
    <col min="39" max="40" width="12.5703125" style="251" customWidth="1"/>
  </cols>
  <sheetData>
    <row r="1" spans="1:40" ht="13.5" customHeight="1" x14ac:dyDescent="0.25">
      <c r="A1" s="2"/>
      <c r="B1" s="4" t="s">
        <v>0</v>
      </c>
      <c r="C1" s="4" t="s">
        <v>1</v>
      </c>
      <c r="D1" s="4"/>
      <c r="E1" s="20" t="s">
        <v>93</v>
      </c>
      <c r="F1" s="20" t="s">
        <v>94</v>
      </c>
      <c r="G1" s="20" t="s">
        <v>95</v>
      </c>
      <c r="H1" s="20" t="s">
        <v>96</v>
      </c>
      <c r="I1" s="20" t="s">
        <v>97</v>
      </c>
      <c r="J1" s="20" t="s">
        <v>98</v>
      </c>
      <c r="K1" s="20" t="s">
        <v>99</v>
      </c>
      <c r="L1" s="214" t="s">
        <v>155</v>
      </c>
      <c r="M1" s="118" t="s">
        <v>8</v>
      </c>
      <c r="N1" s="75"/>
      <c r="O1" s="119" t="s">
        <v>158</v>
      </c>
      <c r="P1" s="118" t="s">
        <v>9</v>
      </c>
      <c r="Q1" s="75"/>
      <c r="R1" s="119" t="s">
        <v>158</v>
      </c>
      <c r="S1" s="77" t="s">
        <v>11</v>
      </c>
      <c r="T1" s="75"/>
      <c r="U1" s="211" t="s">
        <v>158</v>
      </c>
      <c r="V1" s="118" t="s">
        <v>12</v>
      </c>
      <c r="W1" s="212"/>
      <c r="X1" s="77" t="s">
        <v>17</v>
      </c>
      <c r="Y1" s="75"/>
      <c r="Z1" s="118" t="s">
        <v>13</v>
      </c>
      <c r="AA1" s="119"/>
      <c r="AB1" s="118" t="s">
        <v>10</v>
      </c>
      <c r="AC1" s="119"/>
      <c r="AD1" s="118" t="s">
        <v>14</v>
      </c>
      <c r="AE1" s="3"/>
      <c r="AF1" s="119" t="s">
        <v>158</v>
      </c>
      <c r="AG1" s="118" t="s">
        <v>18</v>
      </c>
      <c r="AH1" s="119"/>
      <c r="AI1" s="220" t="s">
        <v>171</v>
      </c>
      <c r="AJ1" s="216" t="s">
        <v>172</v>
      </c>
      <c r="AK1" s="244" t="s">
        <v>173</v>
      </c>
      <c r="AL1" s="330" t="s">
        <v>173</v>
      </c>
      <c r="AM1" s="336" t="s">
        <v>173</v>
      </c>
      <c r="AN1" s="336" t="s">
        <v>173</v>
      </c>
    </row>
    <row r="2" spans="1:40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21">
        <v>45572</v>
      </c>
      <c r="F2" s="21">
        <v>45579</v>
      </c>
      <c r="G2" s="21">
        <v>45586</v>
      </c>
      <c r="H2" s="21">
        <v>45593</v>
      </c>
      <c r="I2" s="21">
        <v>45600</v>
      </c>
      <c r="J2" s="21">
        <v>45614</v>
      </c>
      <c r="K2" s="21">
        <v>45621</v>
      </c>
      <c r="L2" s="215">
        <v>45628</v>
      </c>
      <c r="M2" s="120" t="s">
        <v>15</v>
      </c>
      <c r="N2" s="76" t="s">
        <v>16</v>
      </c>
      <c r="O2" s="121" t="s">
        <v>157</v>
      </c>
      <c r="P2" s="120" t="s">
        <v>15</v>
      </c>
      <c r="Q2" s="76" t="s">
        <v>16</v>
      </c>
      <c r="R2" s="121" t="s">
        <v>157</v>
      </c>
      <c r="S2" s="78" t="s">
        <v>15</v>
      </c>
      <c r="T2" s="76" t="s">
        <v>16</v>
      </c>
      <c r="U2" s="211" t="s">
        <v>157</v>
      </c>
      <c r="V2" s="120" t="s">
        <v>15</v>
      </c>
      <c r="W2" s="213" t="s">
        <v>16</v>
      </c>
      <c r="X2" s="78" t="s">
        <v>15</v>
      </c>
      <c r="Y2" s="76" t="s">
        <v>16</v>
      </c>
      <c r="Z2" s="120" t="s">
        <v>15</v>
      </c>
      <c r="AA2" s="121" t="s">
        <v>16</v>
      </c>
      <c r="AB2" s="120" t="s">
        <v>15</v>
      </c>
      <c r="AC2" s="121" t="s">
        <v>16</v>
      </c>
      <c r="AD2" s="120" t="s">
        <v>15</v>
      </c>
      <c r="AE2" s="8" t="s">
        <v>16</v>
      </c>
      <c r="AF2" s="121" t="s">
        <v>157</v>
      </c>
      <c r="AG2" s="120" t="s">
        <v>15</v>
      </c>
      <c r="AH2" s="121" t="s">
        <v>16</v>
      </c>
      <c r="AI2" s="221" t="s">
        <v>169</v>
      </c>
      <c r="AJ2" s="229"/>
      <c r="AK2" s="245" t="s">
        <v>174</v>
      </c>
      <c r="AL2" s="331"/>
      <c r="AM2" s="337" t="s">
        <v>177</v>
      </c>
      <c r="AN2" s="337" t="s">
        <v>177</v>
      </c>
    </row>
    <row r="3" spans="1:40" ht="15" customHeight="1" thickBot="1" x14ac:dyDescent="0.3">
      <c r="A3" s="57"/>
      <c r="B3" s="58" t="s">
        <v>2</v>
      </c>
      <c r="C3" s="58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19"/>
      <c r="Z3" s="19"/>
      <c r="AA3" s="19"/>
      <c r="AB3" s="19"/>
      <c r="AC3" s="19"/>
      <c r="AD3" s="19"/>
      <c r="AE3" s="19"/>
      <c r="AF3" s="19"/>
      <c r="AG3" s="19"/>
      <c r="AH3" s="65"/>
      <c r="AI3" s="175" t="s">
        <v>170</v>
      </c>
      <c r="AJ3" s="230"/>
      <c r="AK3" s="246"/>
      <c r="AL3" s="332"/>
      <c r="AM3" s="338"/>
      <c r="AN3" s="338"/>
    </row>
    <row r="4" spans="1:40" s="9" customFormat="1" ht="24.95" customHeight="1" x14ac:dyDescent="0.25">
      <c r="A4" s="145">
        <v>1</v>
      </c>
      <c r="B4" s="146" t="s">
        <v>21</v>
      </c>
      <c r="C4" s="146" t="s">
        <v>20</v>
      </c>
      <c r="D4" s="147">
        <v>90751</v>
      </c>
      <c r="E4" s="148" t="s">
        <v>100</v>
      </c>
      <c r="F4" s="148" t="s">
        <v>100</v>
      </c>
      <c r="G4" s="148" t="s">
        <v>100</v>
      </c>
      <c r="H4" s="148" t="s">
        <v>100</v>
      </c>
      <c r="I4" s="148" t="s">
        <v>100</v>
      </c>
      <c r="J4" s="148" t="s">
        <v>100</v>
      </c>
      <c r="K4" s="149" t="s">
        <v>100</v>
      </c>
      <c r="L4" s="150" t="s">
        <v>100</v>
      </c>
      <c r="M4" s="151" t="s">
        <v>100</v>
      </c>
      <c r="N4" s="152">
        <f>VLOOKUP(D4,NERWY!$C$2:$F$400,4,0)</f>
        <v>9</v>
      </c>
      <c r="O4" s="155"/>
      <c r="P4" s="151" t="s">
        <v>100</v>
      </c>
      <c r="Q4" s="152">
        <f>VLOOKUP(D4,ZMYSŁY!$C$2:$F$400,4,0)</f>
        <v>6</v>
      </c>
      <c r="R4" s="155"/>
      <c r="S4" s="151" t="s">
        <v>100</v>
      </c>
      <c r="T4" s="152">
        <f>VLOOKUP(D4,KREW2!$C$2:$F$400,4,0)</f>
        <v>9</v>
      </c>
      <c r="U4" s="155"/>
      <c r="V4" s="151" t="s">
        <v>100</v>
      </c>
      <c r="W4" s="176">
        <v>7</v>
      </c>
      <c r="X4" s="154" t="s">
        <v>100</v>
      </c>
      <c r="Y4" s="155">
        <f>VLOOKUP(D4,KRĄŻENIE!$C$2:$F$400,4,0)</f>
        <v>10</v>
      </c>
      <c r="Z4" s="154" t="s">
        <v>100</v>
      </c>
      <c r="AA4" s="152">
        <f>VLOOKUP(D4,ODDECHOWY!$C$2:$F$400,4,0)</f>
        <v>9</v>
      </c>
      <c r="AB4" s="151" t="s">
        <v>100</v>
      </c>
      <c r="AC4" s="155">
        <f>VLOOKUP(D4,KREW1!$C$2:$F$400,4,0)</f>
        <v>7</v>
      </c>
      <c r="AD4" s="151" t="s">
        <v>100</v>
      </c>
      <c r="AE4" s="168">
        <f>VLOOKUP(D4,MOCZOWY!$C$2:$F$400,4,0)</f>
        <v>9</v>
      </c>
      <c r="AF4" s="155">
        <v>2</v>
      </c>
      <c r="AG4" s="151" t="s">
        <v>100</v>
      </c>
      <c r="AH4" s="152">
        <f>VLOOKUP(D4,POKARMOWY!$C$2:$F$400,4,0)</f>
        <v>10</v>
      </c>
      <c r="AI4" s="222">
        <f>SUMIF(N4:AH4,"&gt;5")</f>
        <v>76</v>
      </c>
      <c r="AJ4" s="226" t="s">
        <v>166</v>
      </c>
      <c r="AK4" s="247">
        <v>5</v>
      </c>
      <c r="AL4" s="247"/>
      <c r="AM4" s="261"/>
      <c r="AN4" s="261"/>
    </row>
    <row r="5" spans="1:40" s="9" customFormat="1" ht="24.95" customHeight="1" x14ac:dyDescent="0.25">
      <c r="A5" s="165">
        <v>2</v>
      </c>
      <c r="B5" s="163" t="s">
        <v>41</v>
      </c>
      <c r="C5" s="163" t="s">
        <v>40</v>
      </c>
      <c r="D5" s="166">
        <v>90752</v>
      </c>
      <c r="E5" s="167" t="s">
        <v>100</v>
      </c>
      <c r="F5" s="167" t="s">
        <v>100</v>
      </c>
      <c r="G5" s="167" t="s">
        <v>100</v>
      </c>
      <c r="H5" s="167" t="s">
        <v>100</v>
      </c>
      <c r="I5" s="167" t="s">
        <v>100</v>
      </c>
      <c r="J5" s="167" t="s">
        <v>100</v>
      </c>
      <c r="K5" s="150" t="s">
        <v>100</v>
      </c>
      <c r="L5" s="150" t="s">
        <v>100</v>
      </c>
      <c r="M5" s="156" t="s">
        <v>100</v>
      </c>
      <c r="N5" s="157">
        <f>VLOOKUP(D5,NERWY!$C$2:$F$400,4,0)</f>
        <v>8</v>
      </c>
      <c r="O5" s="161">
        <v>2</v>
      </c>
      <c r="P5" s="156" t="s">
        <v>100</v>
      </c>
      <c r="Q5" s="157">
        <f>VLOOKUP(D5,ZMYSŁY!$C$2:$F$400,4,0)</f>
        <v>7</v>
      </c>
      <c r="R5" s="161"/>
      <c r="S5" s="156" t="s">
        <v>100</v>
      </c>
      <c r="T5" s="157">
        <f>VLOOKUP(D5,KREW2!$C$2:$F$400,4,0)</f>
        <v>9</v>
      </c>
      <c r="U5" s="189"/>
      <c r="V5" s="190" t="s">
        <v>100</v>
      </c>
      <c r="W5" s="206">
        <v>6</v>
      </c>
      <c r="X5" s="194" t="s">
        <v>100</v>
      </c>
      <c r="Y5" s="189">
        <f>VLOOKUP(D5,KRĄŻENIE!$C$2:$F$400,4,0)</f>
        <v>10</v>
      </c>
      <c r="Z5" s="194" t="s">
        <v>100</v>
      </c>
      <c r="AA5" s="191">
        <f>VLOOKUP(D5,ODDECHOWY!$C$2:$F$400,4,0)</f>
        <v>6</v>
      </c>
      <c r="AB5" s="190" t="s">
        <v>100</v>
      </c>
      <c r="AC5" s="189">
        <f>VLOOKUP(D5,KREW1!$C$2:$F$400,4,0)</f>
        <v>7</v>
      </c>
      <c r="AD5" s="190" t="s">
        <v>100</v>
      </c>
      <c r="AE5" s="205">
        <f>VLOOKUP(D5,MOCZOWY!$C$2:$F$400,4,0)</f>
        <v>6</v>
      </c>
      <c r="AF5" s="189">
        <v>2</v>
      </c>
      <c r="AG5" s="190" t="s">
        <v>100</v>
      </c>
      <c r="AH5" s="191" t="s">
        <v>166</v>
      </c>
      <c r="AI5" s="223"/>
      <c r="AJ5" s="223" t="s">
        <v>166</v>
      </c>
      <c r="AK5" s="248"/>
      <c r="AL5" s="333">
        <f>VLOOKUP(D5,EGZAMIN1!$C$2:$H$400,6,0)</f>
        <v>2</v>
      </c>
      <c r="AM5" s="258">
        <v>3</v>
      </c>
      <c r="AN5" s="258"/>
    </row>
    <row r="6" spans="1:40" s="9" customFormat="1" ht="24.95" customHeight="1" x14ac:dyDescent="0.25">
      <c r="A6" s="165">
        <v>3</v>
      </c>
      <c r="B6" s="163" t="s">
        <v>43</v>
      </c>
      <c r="C6" s="163" t="s">
        <v>42</v>
      </c>
      <c r="D6" s="166">
        <v>90754</v>
      </c>
      <c r="E6" s="167" t="s">
        <v>100</v>
      </c>
      <c r="F6" s="167" t="s">
        <v>100</v>
      </c>
      <c r="G6" s="167" t="s">
        <v>100</v>
      </c>
      <c r="H6" s="167" t="s">
        <v>100</v>
      </c>
      <c r="I6" s="167" t="s">
        <v>100</v>
      </c>
      <c r="J6" s="167" t="s">
        <v>100</v>
      </c>
      <c r="K6" s="150" t="s">
        <v>100</v>
      </c>
      <c r="L6" s="150" t="s">
        <v>100</v>
      </c>
      <c r="M6" s="156" t="s">
        <v>100</v>
      </c>
      <c r="N6" s="157">
        <f>VLOOKUP(D6,NERWY!$C$2:$F$400,4,0)</f>
        <v>7</v>
      </c>
      <c r="O6" s="161"/>
      <c r="P6" s="156" t="s">
        <v>100</v>
      </c>
      <c r="Q6" s="157">
        <f>VLOOKUP(D6,ZMYSŁY!$C$2:$F$400,4,0)</f>
        <v>6</v>
      </c>
      <c r="R6" s="161">
        <v>1</v>
      </c>
      <c r="S6" s="156" t="s">
        <v>100</v>
      </c>
      <c r="T6" s="157">
        <f>VLOOKUP(D6,KREW2!$C$2:$F$400,4,0)</f>
        <v>9</v>
      </c>
      <c r="U6" s="189"/>
      <c r="V6" s="190" t="s">
        <v>100</v>
      </c>
      <c r="W6" s="206">
        <v>6</v>
      </c>
      <c r="X6" s="194" t="s">
        <v>100</v>
      </c>
      <c r="Y6" s="189" t="s">
        <v>166</v>
      </c>
      <c r="Z6" s="194" t="s">
        <v>100</v>
      </c>
      <c r="AA6" s="191">
        <f>VLOOKUP(D6,ODDECHOWY!$C$2:$F$400,4,0)</f>
        <v>6</v>
      </c>
      <c r="AB6" s="190" t="s">
        <v>100</v>
      </c>
      <c r="AC6" s="189">
        <f>VLOOKUP(D6,KREW1!$C$2:$F$400,4,0)</f>
        <v>8</v>
      </c>
      <c r="AD6" s="190" t="s">
        <v>100</v>
      </c>
      <c r="AE6" s="205">
        <f>VLOOKUP(D6,MOCZOWY!$C$2:$F$400,4,0)</f>
        <v>7</v>
      </c>
      <c r="AF6" s="189"/>
      <c r="AG6" s="190" t="s">
        <v>100</v>
      </c>
      <c r="AH6" s="191">
        <f>VLOOKUP(D6,POKARMOWY!$C$2:$F$400,4,0)</f>
        <v>6</v>
      </c>
      <c r="AI6" s="223"/>
      <c r="AJ6" s="223" t="s">
        <v>166</v>
      </c>
      <c r="AK6" s="248"/>
      <c r="AL6" s="333">
        <f>VLOOKUP(D6,EGZAMIN1!$C$2:$H$400,6,0)</f>
        <v>4</v>
      </c>
      <c r="AM6" s="258"/>
      <c r="AN6" s="258"/>
    </row>
    <row r="7" spans="1:40" s="9" customFormat="1" ht="24.95" customHeight="1" x14ac:dyDescent="0.25">
      <c r="A7" s="165">
        <v>4</v>
      </c>
      <c r="B7" s="163" t="s">
        <v>45</v>
      </c>
      <c r="C7" s="163" t="s">
        <v>44</v>
      </c>
      <c r="D7" s="166">
        <v>90755</v>
      </c>
      <c r="E7" s="167" t="s">
        <v>100</v>
      </c>
      <c r="F7" s="167" t="s">
        <v>100</v>
      </c>
      <c r="G7" s="167" t="s">
        <v>100</v>
      </c>
      <c r="H7" s="167" t="s">
        <v>100</v>
      </c>
      <c r="I7" s="167" t="s">
        <v>100</v>
      </c>
      <c r="J7" s="167" t="s">
        <v>100</v>
      </c>
      <c r="K7" s="150" t="s">
        <v>100</v>
      </c>
      <c r="L7" s="150" t="s">
        <v>100</v>
      </c>
      <c r="M7" s="156" t="s">
        <v>100</v>
      </c>
      <c r="N7" s="157">
        <f>VLOOKUP(D7,NERWY!$C$2:$F$400,4,0)</f>
        <v>10</v>
      </c>
      <c r="O7" s="161"/>
      <c r="P7" s="156" t="s">
        <v>100</v>
      </c>
      <c r="Q7" s="157">
        <f>VLOOKUP(D7,ZMYSŁY!$C$2:$F$400,4,0)</f>
        <v>6</v>
      </c>
      <c r="R7" s="161"/>
      <c r="S7" s="156" t="s">
        <v>100</v>
      </c>
      <c r="T7" s="157">
        <f>VLOOKUP(D7,KREW2!$C$2:$F$400,4,0)</f>
        <v>8</v>
      </c>
      <c r="U7" s="189"/>
      <c r="V7" s="190" t="s">
        <v>100</v>
      </c>
      <c r="W7" s="206">
        <v>8</v>
      </c>
      <c r="X7" s="194" t="s">
        <v>100</v>
      </c>
      <c r="Y7" s="189">
        <f>VLOOKUP(D7,KRĄŻENIE!$C$2:$F$400,4,0)</f>
        <v>9</v>
      </c>
      <c r="Z7" s="194" t="s">
        <v>100</v>
      </c>
      <c r="AA7" s="191" t="s">
        <v>166</v>
      </c>
      <c r="AB7" s="190" t="s">
        <v>100</v>
      </c>
      <c r="AC7" s="189" t="s">
        <v>166</v>
      </c>
      <c r="AD7" s="190" t="s">
        <v>100</v>
      </c>
      <c r="AE7" s="205">
        <f>VLOOKUP(D7,MOCZOWY!$C$2:$F$400,4,0)</f>
        <v>9</v>
      </c>
      <c r="AF7" s="189"/>
      <c r="AG7" s="190" t="s">
        <v>100</v>
      </c>
      <c r="AH7" s="191">
        <f>VLOOKUP(D7,POKARMOWY!$C$2:$F$400,4,0)</f>
        <v>9</v>
      </c>
      <c r="AI7" s="223"/>
      <c r="AJ7" s="223" t="s">
        <v>166</v>
      </c>
      <c r="AK7" s="248"/>
      <c r="AL7" s="333" t="s">
        <v>101</v>
      </c>
      <c r="AM7" s="258">
        <v>3.5</v>
      </c>
      <c r="AN7" s="258"/>
    </row>
    <row r="8" spans="1:40" s="9" customFormat="1" ht="24.95" customHeight="1" x14ac:dyDescent="0.25">
      <c r="A8" s="165">
        <v>5</v>
      </c>
      <c r="B8" s="163" t="s">
        <v>23</v>
      </c>
      <c r="C8" s="163" t="s">
        <v>22</v>
      </c>
      <c r="D8" s="166">
        <v>91522</v>
      </c>
      <c r="E8" s="167" t="s">
        <v>100</v>
      </c>
      <c r="F8" s="167" t="s">
        <v>100</v>
      </c>
      <c r="G8" s="167" t="s">
        <v>100</v>
      </c>
      <c r="H8" s="167" t="s">
        <v>100</v>
      </c>
      <c r="I8" s="167" t="s">
        <v>100</v>
      </c>
      <c r="J8" s="167" t="s">
        <v>100</v>
      </c>
      <c r="K8" s="150" t="s">
        <v>100</v>
      </c>
      <c r="L8" s="150" t="s">
        <v>100</v>
      </c>
      <c r="M8" s="156" t="s">
        <v>100</v>
      </c>
      <c r="N8" s="157">
        <f>VLOOKUP(D8,NERWY!$C$2:$F$400,4,0)</f>
        <v>10</v>
      </c>
      <c r="O8" s="161"/>
      <c r="P8" s="156" t="s">
        <v>100</v>
      </c>
      <c r="Q8" s="157" t="s">
        <v>166</v>
      </c>
      <c r="R8" s="161"/>
      <c r="S8" s="156" t="s">
        <v>100</v>
      </c>
      <c r="T8" s="157">
        <f>VLOOKUP(D8,KREW2!$C$2:$F$400,4,0)</f>
        <v>8</v>
      </c>
      <c r="U8" s="189"/>
      <c r="V8" s="190" t="s">
        <v>100</v>
      </c>
      <c r="W8" s="206" t="s">
        <v>166</v>
      </c>
      <c r="X8" s="194" t="s">
        <v>100</v>
      </c>
      <c r="Y8" s="189">
        <f>VLOOKUP(D8,KRĄŻENIE!$C$2:$F$400,4,0)</f>
        <v>10</v>
      </c>
      <c r="Z8" s="194" t="s">
        <v>100</v>
      </c>
      <c r="AA8" s="191">
        <f>VLOOKUP(D8,ODDECHOWY!$C$2:$F$400,4,0)</f>
        <v>7</v>
      </c>
      <c r="AB8" s="190" t="s">
        <v>100</v>
      </c>
      <c r="AC8" s="189">
        <f>VLOOKUP(D8,KREW1!$C$2:$F$400,4,0)</f>
        <v>7</v>
      </c>
      <c r="AD8" s="190" t="s">
        <v>100</v>
      </c>
      <c r="AE8" s="205">
        <f>VLOOKUP(D8,MOCZOWY!$C$2:$F$400,4,0)</f>
        <v>9</v>
      </c>
      <c r="AF8" s="189"/>
      <c r="AG8" s="190" t="s">
        <v>100</v>
      </c>
      <c r="AH8" s="191">
        <f>VLOOKUP(D8,POKARMOWY!$C$2:$F$400,4,0)</f>
        <v>9</v>
      </c>
      <c r="AI8" s="223"/>
      <c r="AJ8" s="223" t="s">
        <v>166</v>
      </c>
      <c r="AK8" s="248"/>
      <c r="AL8" s="333">
        <f>VLOOKUP(D8,EGZAMIN1!$C$2:$H$400,6,0)</f>
        <v>3.5</v>
      </c>
      <c r="AM8" s="258"/>
      <c r="AN8" s="258"/>
    </row>
    <row r="9" spans="1:40" s="9" customFormat="1" ht="24.95" customHeight="1" x14ac:dyDescent="0.25">
      <c r="A9" s="165">
        <v>6</v>
      </c>
      <c r="B9" s="163" t="s">
        <v>47</v>
      </c>
      <c r="C9" s="163" t="s">
        <v>46</v>
      </c>
      <c r="D9" s="166">
        <v>90758</v>
      </c>
      <c r="E9" s="167" t="s">
        <v>100</v>
      </c>
      <c r="F9" s="167" t="s">
        <v>100</v>
      </c>
      <c r="G9" s="167" t="s">
        <v>100</v>
      </c>
      <c r="H9" s="167" t="s">
        <v>100</v>
      </c>
      <c r="I9" s="167" t="s">
        <v>100</v>
      </c>
      <c r="J9" s="167" t="s">
        <v>100</v>
      </c>
      <c r="K9" s="150" t="s">
        <v>100</v>
      </c>
      <c r="L9" s="150" t="s">
        <v>100</v>
      </c>
      <c r="M9" s="156" t="s">
        <v>100</v>
      </c>
      <c r="N9" s="157">
        <f>VLOOKUP(D9,NERWY!$C$2:$F$400,4,0)</f>
        <v>10</v>
      </c>
      <c r="O9" s="161"/>
      <c r="P9" s="156" t="s">
        <v>100</v>
      </c>
      <c r="Q9" s="157">
        <f>VLOOKUP(D9,ZMYSŁY!$C$2:$F$400,4,0)</f>
        <v>7</v>
      </c>
      <c r="R9" s="161"/>
      <c r="S9" s="156" t="s">
        <v>100</v>
      </c>
      <c r="T9" s="157">
        <f>VLOOKUP(D9,KREW2!$C$2:$F$400,4,0)</f>
        <v>10</v>
      </c>
      <c r="U9" s="189"/>
      <c r="V9" s="190" t="s">
        <v>100</v>
      </c>
      <c r="W9" s="206" t="s">
        <v>166</v>
      </c>
      <c r="X9" s="194" t="s">
        <v>100</v>
      </c>
      <c r="Y9" s="189">
        <f>VLOOKUP(D9,KRĄŻENIE!$C$2:$F$400,4,0)</f>
        <v>10</v>
      </c>
      <c r="Z9" s="194" t="s">
        <v>100</v>
      </c>
      <c r="AA9" s="191">
        <f>VLOOKUP(D9,ODDECHOWY!$C$2:$F$400,4,0)</f>
        <v>9</v>
      </c>
      <c r="AB9" s="190" t="s">
        <v>100</v>
      </c>
      <c r="AC9" s="189">
        <f>VLOOKUP(D9,KREW1!$C$2:$F$400,4,0)</f>
        <v>6</v>
      </c>
      <c r="AD9" s="190" t="s">
        <v>100</v>
      </c>
      <c r="AE9" s="205">
        <f>VLOOKUP(D9,MOCZOWY!$C$2:$F$400,4,0)</f>
        <v>9</v>
      </c>
      <c r="AF9" s="189"/>
      <c r="AG9" s="190" t="s">
        <v>100</v>
      </c>
      <c r="AH9" s="191">
        <f>VLOOKUP(D9,POKARMOWY!$C$2:$F$400,4,0)</f>
        <v>9</v>
      </c>
      <c r="AI9" s="223"/>
      <c r="AJ9" s="223" t="s">
        <v>166</v>
      </c>
      <c r="AK9" s="248"/>
      <c r="AL9" s="333">
        <f>VLOOKUP(D9,EGZAMIN1!$C$2:$H$400,6,0)</f>
        <v>4</v>
      </c>
      <c r="AM9" s="258"/>
      <c r="AN9" s="258"/>
    </row>
    <row r="10" spans="1:40" s="9" customFormat="1" ht="24.95" customHeight="1" x14ac:dyDescent="0.25">
      <c r="A10" s="165">
        <v>7</v>
      </c>
      <c r="B10" s="163" t="s">
        <v>25</v>
      </c>
      <c r="C10" s="163" t="s">
        <v>24</v>
      </c>
      <c r="D10" s="166">
        <v>90761</v>
      </c>
      <c r="E10" s="167" t="s">
        <v>100</v>
      </c>
      <c r="F10" s="167" t="s">
        <v>100</v>
      </c>
      <c r="G10" s="167" t="s">
        <v>100</v>
      </c>
      <c r="H10" s="167" t="s">
        <v>100</v>
      </c>
      <c r="I10" s="167" t="s">
        <v>100</v>
      </c>
      <c r="J10" s="167" t="s">
        <v>100</v>
      </c>
      <c r="K10" s="150" t="s">
        <v>100</v>
      </c>
      <c r="L10" s="150" t="s">
        <v>100</v>
      </c>
      <c r="M10" s="156" t="s">
        <v>100</v>
      </c>
      <c r="N10" s="157">
        <f>VLOOKUP(D10,NERWY!$C$2:$F$400,4,0)</f>
        <v>10</v>
      </c>
      <c r="O10" s="161"/>
      <c r="P10" s="156" t="s">
        <v>100</v>
      </c>
      <c r="Q10" s="157">
        <f>VLOOKUP(D10,ZMYSŁY!$C$2:$F$400,4,0)</f>
        <v>8</v>
      </c>
      <c r="R10" s="161"/>
      <c r="S10" s="156" t="s">
        <v>100</v>
      </c>
      <c r="T10" s="157">
        <f>VLOOKUP(D10,KREW2!$C$2:$F$400,4,0)</f>
        <v>10</v>
      </c>
      <c r="U10" s="189"/>
      <c r="V10" s="190" t="s">
        <v>100</v>
      </c>
      <c r="W10" s="206">
        <v>8</v>
      </c>
      <c r="X10" s="194" t="s">
        <v>100</v>
      </c>
      <c r="Y10" s="189">
        <f>VLOOKUP(D10,KRĄŻENIE!$C$2:$F$400,4,0)</f>
        <v>8</v>
      </c>
      <c r="Z10" s="194" t="s">
        <v>100</v>
      </c>
      <c r="AA10" s="191">
        <f>VLOOKUP(D10,ODDECHOWY!$C$2:$F$400,4,0)</f>
        <v>9</v>
      </c>
      <c r="AB10" s="190" t="s">
        <v>100</v>
      </c>
      <c r="AC10" s="189">
        <f>VLOOKUP(D10,KREW1!$C$2:$F$400,4,0)</f>
        <v>9</v>
      </c>
      <c r="AD10" s="190" t="s">
        <v>100</v>
      </c>
      <c r="AE10" s="205">
        <f>VLOOKUP(D10,MOCZOWY!$C$2:$F$400,4,0)</f>
        <v>9</v>
      </c>
      <c r="AF10" s="189"/>
      <c r="AG10" s="190" t="s">
        <v>100</v>
      </c>
      <c r="AH10" s="191">
        <f>VLOOKUP(D10,POKARMOWY!$C$2:$F$400,4,0)</f>
        <v>10</v>
      </c>
      <c r="AI10" s="224">
        <f t="shared" ref="AI10:AI47" si="0">SUMIF(N10:AH10,"&gt;5")</f>
        <v>81</v>
      </c>
      <c r="AJ10" s="223" t="s">
        <v>166</v>
      </c>
      <c r="AK10" s="248">
        <v>5</v>
      </c>
      <c r="AL10" s="248"/>
      <c r="AM10" s="258"/>
      <c r="AN10" s="258"/>
    </row>
    <row r="11" spans="1:40" s="9" customFormat="1" ht="24.95" customHeight="1" x14ac:dyDescent="0.25">
      <c r="A11" s="165">
        <v>8</v>
      </c>
      <c r="B11" s="163" t="s">
        <v>27</v>
      </c>
      <c r="C11" s="163" t="s">
        <v>26</v>
      </c>
      <c r="D11" s="166">
        <v>90762</v>
      </c>
      <c r="E11" s="167" t="s">
        <v>100</v>
      </c>
      <c r="F11" s="167" t="s">
        <v>100</v>
      </c>
      <c r="G11" s="167" t="s">
        <v>100</v>
      </c>
      <c r="H11" s="167" t="s">
        <v>100</v>
      </c>
      <c r="I11" s="167" t="s">
        <v>100</v>
      </c>
      <c r="J11" s="167" t="s">
        <v>100</v>
      </c>
      <c r="K11" s="150" t="s">
        <v>100</v>
      </c>
      <c r="L11" s="150" t="s">
        <v>100</v>
      </c>
      <c r="M11" s="156" t="s">
        <v>100</v>
      </c>
      <c r="N11" s="157">
        <f>VLOOKUP(D11,NERWY!$C$2:$F$400,4,0)</f>
        <v>6</v>
      </c>
      <c r="O11" s="161"/>
      <c r="P11" s="156" t="s">
        <v>100</v>
      </c>
      <c r="Q11" s="157">
        <f>VLOOKUP(D11,ZMYSŁY!$C$2:$F$400,4,0)</f>
        <v>8</v>
      </c>
      <c r="R11" s="161"/>
      <c r="S11" s="156" t="s">
        <v>100</v>
      </c>
      <c r="T11" s="157">
        <f>VLOOKUP(D11,KREW2!$C$2:$F$400,4,0)</f>
        <v>9</v>
      </c>
      <c r="U11" s="189"/>
      <c r="V11" s="190" t="s">
        <v>100</v>
      </c>
      <c r="W11" s="206">
        <v>7</v>
      </c>
      <c r="X11" s="194" t="s">
        <v>100</v>
      </c>
      <c r="Y11" s="189" t="s">
        <v>166</v>
      </c>
      <c r="Z11" s="194" t="s">
        <v>100</v>
      </c>
      <c r="AA11" s="191">
        <f>VLOOKUP(D11,ODDECHOWY!$C$2:$F$400,4,0)</f>
        <v>9</v>
      </c>
      <c r="AB11" s="190" t="s">
        <v>100</v>
      </c>
      <c r="AC11" s="189" t="s">
        <v>166</v>
      </c>
      <c r="AD11" s="190" t="s">
        <v>100</v>
      </c>
      <c r="AE11" s="205">
        <f>VLOOKUP(D11,MOCZOWY!$C$2:$F$400,4,0)</f>
        <v>10</v>
      </c>
      <c r="AF11" s="189"/>
      <c r="AG11" s="190" t="s">
        <v>100</v>
      </c>
      <c r="AH11" s="191">
        <f>VLOOKUP(D11,POKARMOWY!$C$2:$F$400,4,0)</f>
        <v>6</v>
      </c>
      <c r="AI11" s="223"/>
      <c r="AJ11" s="223" t="s">
        <v>166</v>
      </c>
      <c r="AK11" s="248"/>
      <c r="AL11" s="333">
        <f>VLOOKUP(D11,EGZAMIN1!$C$2:$H$400,6,0)</f>
        <v>3.5</v>
      </c>
      <c r="AM11" s="258"/>
      <c r="AN11" s="258"/>
    </row>
    <row r="12" spans="1:40" s="9" customFormat="1" ht="24.95" customHeight="1" x14ac:dyDescent="0.25">
      <c r="A12" s="165">
        <v>9</v>
      </c>
      <c r="B12" s="163" t="s">
        <v>29</v>
      </c>
      <c r="C12" s="163" t="s">
        <v>28</v>
      </c>
      <c r="D12" s="166">
        <v>90902</v>
      </c>
      <c r="E12" s="167" t="s">
        <v>100</v>
      </c>
      <c r="F12" s="167" t="s">
        <v>100</v>
      </c>
      <c r="G12" s="167" t="s">
        <v>100</v>
      </c>
      <c r="H12" s="167" t="s">
        <v>100</v>
      </c>
      <c r="I12" s="167" t="s">
        <v>100</v>
      </c>
      <c r="J12" s="167" t="s">
        <v>100</v>
      </c>
      <c r="K12" s="150" t="s">
        <v>100</v>
      </c>
      <c r="L12" s="150" t="s">
        <v>100</v>
      </c>
      <c r="M12" s="156" t="s">
        <v>100</v>
      </c>
      <c r="N12" s="157" t="s">
        <v>166</v>
      </c>
      <c r="O12" s="161"/>
      <c r="P12" s="156" t="s">
        <v>100</v>
      </c>
      <c r="Q12" s="157">
        <f>VLOOKUP(D12,ZMYSŁY!$C$2:$F$400,4,0)</f>
        <v>7</v>
      </c>
      <c r="R12" s="161"/>
      <c r="S12" s="156" t="s">
        <v>100</v>
      </c>
      <c r="T12" s="157">
        <f>VLOOKUP(D12,KREW2!$C$2:$F$400,4,0)</f>
        <v>9</v>
      </c>
      <c r="U12" s="189"/>
      <c r="V12" s="190" t="s">
        <v>100</v>
      </c>
      <c r="W12" s="206" t="s">
        <v>166</v>
      </c>
      <c r="X12" s="194" t="s">
        <v>100</v>
      </c>
      <c r="Y12" s="189">
        <f>VLOOKUP(D12,KRĄŻENIE!$C$2:$F$400,4,0)</f>
        <v>8</v>
      </c>
      <c r="Z12" s="194" t="s">
        <v>100</v>
      </c>
      <c r="AA12" s="191">
        <f>VLOOKUP(D12,ODDECHOWY!$C$2:$F$400,4,0)</f>
        <v>7</v>
      </c>
      <c r="AB12" s="190" t="s">
        <v>100</v>
      </c>
      <c r="AC12" s="189">
        <f>VLOOKUP(D12,KREW1!$C$2:$F$400,4,0)</f>
        <v>6</v>
      </c>
      <c r="AD12" s="190" t="s">
        <v>100</v>
      </c>
      <c r="AE12" s="205">
        <f>VLOOKUP(D12,MOCZOWY!$C$2:$F$400,4,0)</f>
        <v>7</v>
      </c>
      <c r="AF12" s="189"/>
      <c r="AG12" s="190" t="s">
        <v>100</v>
      </c>
      <c r="AH12" s="191">
        <f>VLOOKUP(D12,POKARMOWY!$C$2:$F$400,4,0)</f>
        <v>10</v>
      </c>
      <c r="AI12" s="223"/>
      <c r="AJ12" s="223" t="s">
        <v>166</v>
      </c>
      <c r="AK12" s="248"/>
      <c r="AL12" s="333">
        <f>VLOOKUP(D12,EGZAMIN1!$C$2:$H$400,6,0)</f>
        <v>3</v>
      </c>
      <c r="AM12" s="258"/>
      <c r="AN12" s="258"/>
    </row>
    <row r="13" spans="1:40" s="9" customFormat="1" ht="24.95" customHeight="1" x14ac:dyDescent="0.25">
      <c r="A13" s="165">
        <v>10</v>
      </c>
      <c r="B13" s="163" t="s">
        <v>31</v>
      </c>
      <c r="C13" s="163" t="s">
        <v>30</v>
      </c>
      <c r="D13" s="166">
        <v>90763</v>
      </c>
      <c r="E13" s="167" t="s">
        <v>100</v>
      </c>
      <c r="F13" s="167" t="s">
        <v>100</v>
      </c>
      <c r="G13" s="167" t="s">
        <v>100</v>
      </c>
      <c r="H13" s="167" t="s">
        <v>100</v>
      </c>
      <c r="I13" s="167" t="s">
        <v>100</v>
      </c>
      <c r="J13" s="167" t="s">
        <v>100</v>
      </c>
      <c r="K13" s="150" t="s">
        <v>100</v>
      </c>
      <c r="L13" s="150" t="s">
        <v>100</v>
      </c>
      <c r="M13" s="156" t="s">
        <v>100</v>
      </c>
      <c r="N13" s="157">
        <f>VLOOKUP(D13,NERWY!$C$2:$F$400,4,0)</f>
        <v>9</v>
      </c>
      <c r="O13" s="161"/>
      <c r="P13" s="156" t="s">
        <v>100</v>
      </c>
      <c r="Q13" s="157">
        <f>VLOOKUP(D13,ZMYSŁY!$C$2:$F$400,4,0)</f>
        <v>9</v>
      </c>
      <c r="R13" s="161"/>
      <c r="S13" s="156" t="s">
        <v>100</v>
      </c>
      <c r="T13" s="157">
        <f>VLOOKUP(D13,KREW2!$C$2:$F$400,4,0)</f>
        <v>8</v>
      </c>
      <c r="U13" s="189"/>
      <c r="V13" s="190" t="s">
        <v>100</v>
      </c>
      <c r="W13" s="206">
        <v>8</v>
      </c>
      <c r="X13" s="194" t="s">
        <v>100</v>
      </c>
      <c r="Y13" s="189">
        <f>VLOOKUP(D13,KRĄŻENIE!$C$2:$F$400,4,0)</f>
        <v>9</v>
      </c>
      <c r="Z13" s="194" t="s">
        <v>100</v>
      </c>
      <c r="AA13" s="191">
        <f>VLOOKUP(D13,ODDECHOWY!$C$2:$F$400,4,0)</f>
        <v>8</v>
      </c>
      <c r="AB13" s="190" t="s">
        <v>100</v>
      </c>
      <c r="AC13" s="189">
        <f>VLOOKUP(D13,KREW1!$C$2:$F$400,4,0)</f>
        <v>10</v>
      </c>
      <c r="AD13" s="190" t="s">
        <v>100</v>
      </c>
      <c r="AE13" s="205">
        <f>VLOOKUP(D13,MOCZOWY!$C$2:$F$400,4,0)</f>
        <v>9</v>
      </c>
      <c r="AF13" s="189"/>
      <c r="AG13" s="190" t="s">
        <v>100</v>
      </c>
      <c r="AH13" s="191">
        <f>VLOOKUP(D13,POKARMOWY!$C$2:$F$400,4,0)</f>
        <v>10</v>
      </c>
      <c r="AI13" s="224">
        <f t="shared" si="0"/>
        <v>80</v>
      </c>
      <c r="AJ13" s="223" t="s">
        <v>166</v>
      </c>
      <c r="AK13" s="248">
        <v>5</v>
      </c>
      <c r="AL13" s="248"/>
      <c r="AM13" s="258"/>
      <c r="AN13" s="258"/>
    </row>
    <row r="14" spans="1:40" s="9" customFormat="1" ht="24.95" customHeight="1" x14ac:dyDescent="0.25">
      <c r="A14" s="165">
        <v>11</v>
      </c>
      <c r="B14" s="163" t="s">
        <v>33</v>
      </c>
      <c r="C14" s="163" t="s">
        <v>32</v>
      </c>
      <c r="D14" s="166">
        <v>90764</v>
      </c>
      <c r="E14" s="167" t="s">
        <v>100</v>
      </c>
      <c r="F14" s="167" t="s">
        <v>100</v>
      </c>
      <c r="G14" s="167" t="s">
        <v>100</v>
      </c>
      <c r="H14" s="167" t="s">
        <v>100</v>
      </c>
      <c r="I14" s="167" t="s">
        <v>100</v>
      </c>
      <c r="J14" s="167" t="s">
        <v>100</v>
      </c>
      <c r="K14" s="150" t="s">
        <v>100</v>
      </c>
      <c r="L14" s="150" t="s">
        <v>100</v>
      </c>
      <c r="M14" s="156" t="s">
        <v>100</v>
      </c>
      <c r="N14" s="157">
        <f>VLOOKUP(D14,NERWY!$C$2:$F$400,4,0)</f>
        <v>10</v>
      </c>
      <c r="O14" s="161"/>
      <c r="P14" s="156" t="s">
        <v>100</v>
      </c>
      <c r="Q14" s="157">
        <f>VLOOKUP(D14,ZMYSŁY!$C$2:$F$400,4,0)</f>
        <v>7</v>
      </c>
      <c r="R14" s="161"/>
      <c r="S14" s="156" t="s">
        <v>100</v>
      </c>
      <c r="T14" s="157">
        <f>VLOOKUP(D14,KREW2!$C$2:$F$400,4,0)</f>
        <v>8</v>
      </c>
      <c r="U14" s="189"/>
      <c r="V14" s="190" t="s">
        <v>100</v>
      </c>
      <c r="W14" s="206">
        <v>7</v>
      </c>
      <c r="X14" s="194" t="s">
        <v>100</v>
      </c>
      <c r="Y14" s="189">
        <f>VLOOKUP(D14,KRĄŻENIE!$C$2:$F$400,4,0)</f>
        <v>8</v>
      </c>
      <c r="Z14" s="194" t="s">
        <v>100</v>
      </c>
      <c r="AA14" s="191">
        <f>VLOOKUP(D14,ODDECHOWY!$C$2:$F$400,4,0)</f>
        <v>6</v>
      </c>
      <c r="AB14" s="190" t="s">
        <v>100</v>
      </c>
      <c r="AC14" s="189">
        <f>VLOOKUP(D14,KREW1!$C$2:$F$400,4,0)</f>
        <v>8</v>
      </c>
      <c r="AD14" s="190" t="s">
        <v>100</v>
      </c>
      <c r="AE14" s="205">
        <f>VLOOKUP(D14,MOCZOWY!$C$2:$F$400,4,0)</f>
        <v>9</v>
      </c>
      <c r="AF14" s="189"/>
      <c r="AG14" s="190" t="s">
        <v>100</v>
      </c>
      <c r="AH14" s="191">
        <f>VLOOKUP(D14,POKARMOWY!$C$2:$F$400,4,0)</f>
        <v>9</v>
      </c>
      <c r="AI14" s="224">
        <f t="shared" si="0"/>
        <v>72</v>
      </c>
      <c r="AJ14" s="223" t="s">
        <v>166</v>
      </c>
      <c r="AK14" s="248">
        <v>5</v>
      </c>
      <c r="AL14" s="248"/>
      <c r="AM14" s="258"/>
      <c r="AN14" s="258"/>
    </row>
    <row r="15" spans="1:40" s="9" customFormat="1" ht="24.95" customHeight="1" x14ac:dyDescent="0.25">
      <c r="A15" s="165">
        <v>12</v>
      </c>
      <c r="B15" s="163" t="s">
        <v>35</v>
      </c>
      <c r="C15" s="163" t="s">
        <v>34</v>
      </c>
      <c r="D15" s="166">
        <v>90765</v>
      </c>
      <c r="E15" s="167" t="s">
        <v>100</v>
      </c>
      <c r="F15" s="167" t="s">
        <v>100</v>
      </c>
      <c r="G15" s="167" t="s">
        <v>100</v>
      </c>
      <c r="H15" s="167" t="s">
        <v>100</v>
      </c>
      <c r="I15" s="167" t="s">
        <v>100</v>
      </c>
      <c r="J15" s="167" t="s">
        <v>100</v>
      </c>
      <c r="K15" s="150" t="s">
        <v>100</v>
      </c>
      <c r="L15" s="150" t="s">
        <v>100</v>
      </c>
      <c r="M15" s="156" t="s">
        <v>100</v>
      </c>
      <c r="N15" s="157">
        <f>VLOOKUP(D15,NERWY!$C$2:$F$400,4,0)</f>
        <v>8</v>
      </c>
      <c r="O15" s="161">
        <v>3</v>
      </c>
      <c r="P15" s="156" t="s">
        <v>100</v>
      </c>
      <c r="Q15" s="157">
        <f>VLOOKUP(D15,ZMYSŁY!$C$2:$F$400,4,0)</f>
        <v>6</v>
      </c>
      <c r="R15" s="161">
        <v>1</v>
      </c>
      <c r="S15" s="156" t="s">
        <v>100</v>
      </c>
      <c r="T15" s="157">
        <f>VLOOKUP(D15,KREW2!$C$2:$F$400,4,0)</f>
        <v>8</v>
      </c>
      <c r="U15" s="189"/>
      <c r="V15" s="190" t="s">
        <v>100</v>
      </c>
      <c r="W15" s="206">
        <v>6</v>
      </c>
      <c r="X15" s="194" t="s">
        <v>100</v>
      </c>
      <c r="Y15" s="189">
        <f>VLOOKUP(D15,KRĄŻENIE!$C$2:$F$400,4,0)</f>
        <v>9</v>
      </c>
      <c r="Z15" s="194" t="s">
        <v>100</v>
      </c>
      <c r="AA15" s="191">
        <f>VLOOKUP(D15,ODDECHOWY!$C$2:$F$400,4,0)</f>
        <v>7</v>
      </c>
      <c r="AB15" s="190" t="s">
        <v>100</v>
      </c>
      <c r="AC15" s="189">
        <f>VLOOKUP(D15,KREW1!$C$2:$F$400,4,0)</f>
        <v>7</v>
      </c>
      <c r="AD15" s="190" t="s">
        <v>100</v>
      </c>
      <c r="AE15" s="205">
        <f>VLOOKUP(D15,MOCZOWY!$C$2:$F$400,4,0)</f>
        <v>7</v>
      </c>
      <c r="AF15" s="189">
        <v>2</v>
      </c>
      <c r="AG15" s="190" t="s">
        <v>100</v>
      </c>
      <c r="AH15" s="191">
        <f>VLOOKUP(D15,POKARMOWY!$C$2:$F$400,4,0)</f>
        <v>7</v>
      </c>
      <c r="AI15" s="223">
        <v>71</v>
      </c>
      <c r="AJ15" s="223" t="s">
        <v>166</v>
      </c>
      <c r="AK15" s="248"/>
      <c r="AL15" s="333">
        <f>VLOOKUP(D15,EGZAMIN1!$C$2:$H$400,6,0)</f>
        <v>3.5</v>
      </c>
      <c r="AM15" s="258"/>
      <c r="AN15" s="258"/>
    </row>
    <row r="16" spans="1:40" s="9" customFormat="1" ht="24.95" customHeight="1" x14ac:dyDescent="0.25">
      <c r="A16" s="165">
        <v>13</v>
      </c>
      <c r="B16" s="163" t="s">
        <v>36</v>
      </c>
      <c r="C16" s="163" t="s">
        <v>24</v>
      </c>
      <c r="D16" s="166">
        <v>90926</v>
      </c>
      <c r="E16" s="167" t="s">
        <v>100</v>
      </c>
      <c r="F16" s="167" t="s">
        <v>100</v>
      </c>
      <c r="G16" s="167" t="s">
        <v>100</v>
      </c>
      <c r="H16" s="167" t="s">
        <v>100</v>
      </c>
      <c r="I16" s="167" t="s">
        <v>100</v>
      </c>
      <c r="J16" s="167" t="s">
        <v>100</v>
      </c>
      <c r="K16" s="150" t="s">
        <v>100</v>
      </c>
      <c r="L16" s="150" t="s">
        <v>100</v>
      </c>
      <c r="M16" s="156" t="s">
        <v>100</v>
      </c>
      <c r="N16" s="157">
        <f>VLOOKUP(D16,NERWY!$C$2:$F$400,4,0)</f>
        <v>8</v>
      </c>
      <c r="O16" s="161"/>
      <c r="P16" s="156" t="s">
        <v>100</v>
      </c>
      <c r="Q16" s="157">
        <f>VLOOKUP(D16,ZMYSŁY!$C$2:$F$400,4,0)</f>
        <v>6</v>
      </c>
      <c r="R16" s="161"/>
      <c r="S16" s="156" t="s">
        <v>100</v>
      </c>
      <c r="T16" s="157">
        <f>VLOOKUP(D16,KREW2!$C$2:$F$400,4,0)</f>
        <v>8</v>
      </c>
      <c r="U16" s="189"/>
      <c r="V16" s="190" t="s">
        <v>100</v>
      </c>
      <c r="W16" s="206" t="s">
        <v>166</v>
      </c>
      <c r="X16" s="194" t="s">
        <v>100</v>
      </c>
      <c r="Y16" s="189" t="s">
        <v>166</v>
      </c>
      <c r="Z16" s="194" t="s">
        <v>100</v>
      </c>
      <c r="AA16" s="191">
        <f>VLOOKUP(D16,ODDECHOWY!$C$2:$F$400,4,0)</f>
        <v>7</v>
      </c>
      <c r="AB16" s="190" t="s">
        <v>100</v>
      </c>
      <c r="AC16" s="189">
        <f>VLOOKUP(D16,KREW1!$C$2:$F$400,4,0)</f>
        <v>6</v>
      </c>
      <c r="AD16" s="190" t="s">
        <v>100</v>
      </c>
      <c r="AE16" s="205">
        <f>VLOOKUP(D16,MOCZOWY!$C$2:$F$400,4,0)</f>
        <v>8</v>
      </c>
      <c r="AF16" s="189"/>
      <c r="AG16" s="190" t="s">
        <v>100</v>
      </c>
      <c r="AH16" s="191">
        <f>VLOOKUP(D16,POKARMOWY!$C$2:$F$400,4,0)</f>
        <v>9</v>
      </c>
      <c r="AI16" s="223"/>
      <c r="AJ16" s="223" t="s">
        <v>166</v>
      </c>
      <c r="AK16" s="248"/>
      <c r="AL16" s="333">
        <f>VLOOKUP(D16,EGZAMIN1!$C$2:$H$400,6,0)</f>
        <v>4</v>
      </c>
      <c r="AM16" s="258"/>
      <c r="AN16" s="258"/>
    </row>
    <row r="17" spans="1:40" s="9" customFormat="1" ht="24.95" customHeight="1" x14ac:dyDescent="0.25">
      <c r="A17" s="165">
        <v>14</v>
      </c>
      <c r="B17" s="163" t="s">
        <v>38</v>
      </c>
      <c r="C17" s="163" t="s">
        <v>37</v>
      </c>
      <c r="D17" s="166">
        <v>90768</v>
      </c>
      <c r="E17" s="167" t="s">
        <v>100</v>
      </c>
      <c r="F17" s="167" t="s">
        <v>100</v>
      </c>
      <c r="G17" s="167" t="s">
        <v>100</v>
      </c>
      <c r="H17" s="167" t="s">
        <v>100</v>
      </c>
      <c r="I17" s="167" t="s">
        <v>100</v>
      </c>
      <c r="J17" s="167" t="s">
        <v>100</v>
      </c>
      <c r="K17" s="150" t="s">
        <v>100</v>
      </c>
      <c r="L17" s="150" t="s">
        <v>100</v>
      </c>
      <c r="M17" s="156" t="s">
        <v>100</v>
      </c>
      <c r="N17" s="157">
        <f>VLOOKUP(D17,NERWY!$C$2:$F$400,4,0)</f>
        <v>8</v>
      </c>
      <c r="O17" s="161"/>
      <c r="P17" s="156" t="s">
        <v>100</v>
      </c>
      <c r="Q17" s="157">
        <f>VLOOKUP(D17,ZMYSŁY!$C$2:$F$400,4,0)</f>
        <v>7</v>
      </c>
      <c r="R17" s="161"/>
      <c r="S17" s="156" t="s">
        <v>100</v>
      </c>
      <c r="T17" s="157" t="s">
        <v>166</v>
      </c>
      <c r="U17" s="189"/>
      <c r="V17" s="190" t="s">
        <v>100</v>
      </c>
      <c r="W17" s="206">
        <v>6</v>
      </c>
      <c r="X17" s="194" t="s">
        <v>100</v>
      </c>
      <c r="Y17" s="189">
        <f>VLOOKUP(D17,KRĄŻENIE!$C$2:$F$400,4,0)</f>
        <v>8</v>
      </c>
      <c r="Z17" s="194" t="s">
        <v>100</v>
      </c>
      <c r="AA17" s="191">
        <f>VLOOKUP(D17,ODDECHOWY!$C$2:$F$400,4,0)</f>
        <v>10</v>
      </c>
      <c r="AB17" s="190" t="s">
        <v>100</v>
      </c>
      <c r="AC17" s="189" t="s">
        <v>166</v>
      </c>
      <c r="AD17" s="190" t="s">
        <v>100</v>
      </c>
      <c r="AE17" s="205">
        <f>VLOOKUP(D17,MOCZOWY!$C$2:$F$400,4,0)</f>
        <v>9</v>
      </c>
      <c r="AF17" s="189"/>
      <c r="AG17" s="190" t="s">
        <v>100</v>
      </c>
      <c r="AH17" s="191">
        <f>VLOOKUP(D17,POKARMOWY!$C$2:$F$400,4,0)</f>
        <v>7</v>
      </c>
      <c r="AI17" s="223"/>
      <c r="AJ17" s="223" t="s">
        <v>166</v>
      </c>
      <c r="AK17" s="248"/>
      <c r="AL17" s="333">
        <f>VLOOKUP(D17,EGZAMIN1!$C$2:$H$400,6,0)</f>
        <v>3</v>
      </c>
      <c r="AM17" s="258"/>
      <c r="AN17" s="258"/>
    </row>
    <row r="18" spans="1:40" s="9" customFormat="1" ht="24.95" customHeight="1" thickBot="1" x14ac:dyDescent="0.3">
      <c r="A18" s="202">
        <v>15</v>
      </c>
      <c r="B18" s="203" t="s">
        <v>39</v>
      </c>
      <c r="C18" s="203" t="s">
        <v>34</v>
      </c>
      <c r="D18" s="204">
        <v>92232</v>
      </c>
      <c r="E18" s="171" t="s">
        <v>100</v>
      </c>
      <c r="F18" s="171" t="s">
        <v>100</v>
      </c>
      <c r="G18" s="171" t="s">
        <v>100</v>
      </c>
      <c r="H18" s="171" t="s">
        <v>100</v>
      </c>
      <c r="I18" s="171" t="s">
        <v>100</v>
      </c>
      <c r="J18" s="171" t="s">
        <v>100</v>
      </c>
      <c r="K18" s="172" t="s">
        <v>100</v>
      </c>
      <c r="L18" s="150" t="s">
        <v>100</v>
      </c>
      <c r="M18" s="164" t="s">
        <v>100</v>
      </c>
      <c r="N18" s="160">
        <f>VLOOKUP(D18,NERWY!$C$2:$F$400,4,0)</f>
        <v>6</v>
      </c>
      <c r="O18" s="162"/>
      <c r="P18" s="164" t="s">
        <v>100</v>
      </c>
      <c r="Q18" s="160">
        <f>VLOOKUP(D18,ZMYSŁY!$C$2:$F$400,4,0)</f>
        <v>7</v>
      </c>
      <c r="R18" s="162"/>
      <c r="S18" s="164" t="s">
        <v>100</v>
      </c>
      <c r="T18" s="160">
        <f>VLOOKUP(D18,KREW2!$C$2:$F$400,4,0)</f>
        <v>6</v>
      </c>
      <c r="U18" s="207"/>
      <c r="V18" s="192" t="s">
        <v>100</v>
      </c>
      <c r="W18" s="208" t="s">
        <v>166</v>
      </c>
      <c r="X18" s="209" t="s">
        <v>100</v>
      </c>
      <c r="Y18" s="207">
        <f>VLOOKUP(D18,KRĄŻENIE!$C$2:$F$400,4,0)</f>
        <v>8</v>
      </c>
      <c r="Z18" s="209" t="s">
        <v>100</v>
      </c>
      <c r="AA18" s="193" t="s">
        <v>166</v>
      </c>
      <c r="AB18" s="192" t="s">
        <v>100</v>
      </c>
      <c r="AC18" s="207">
        <f>VLOOKUP(D18,KREW1!$C$2:$F$400,4,0)</f>
        <v>8</v>
      </c>
      <c r="AD18" s="192" t="s">
        <v>100</v>
      </c>
      <c r="AE18" s="210">
        <f>VLOOKUP(D18,MOCZOWY!$C$2:$F$400,4,0)</f>
        <v>9</v>
      </c>
      <c r="AF18" s="207"/>
      <c r="AG18" s="192" t="s">
        <v>100</v>
      </c>
      <c r="AH18" s="193">
        <f>VLOOKUP(D18,POKARMOWY!$C$2:$F$400,4,0)</f>
        <v>8</v>
      </c>
      <c r="AI18" s="225"/>
      <c r="AJ18" s="225" t="s">
        <v>166</v>
      </c>
      <c r="AK18" s="259"/>
      <c r="AL18" s="334">
        <f>VLOOKUP(D18,EGZAMIN1!$C$2:$H$400,6,0)</f>
        <v>4</v>
      </c>
      <c r="AM18" s="260"/>
      <c r="AN18" s="260"/>
    </row>
    <row r="19" spans="1:40" ht="15" customHeight="1" thickBot="1" x14ac:dyDescent="0.3">
      <c r="A19" s="57"/>
      <c r="B19" s="58" t="s">
        <v>3</v>
      </c>
      <c r="C19" s="58"/>
      <c r="D19" s="58"/>
      <c r="E19" s="59"/>
      <c r="F19" s="59"/>
      <c r="G19" s="59"/>
      <c r="H19" s="59"/>
      <c r="I19" s="59"/>
      <c r="J19" s="59"/>
      <c r="K19" s="59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51"/>
      <c r="Z19" s="51"/>
      <c r="AA19" s="51"/>
      <c r="AB19" s="19"/>
      <c r="AC19" s="19"/>
      <c r="AD19" s="19"/>
      <c r="AE19" s="19"/>
      <c r="AF19" s="19"/>
      <c r="AG19" s="19"/>
      <c r="AH19" s="65"/>
      <c r="AI19" s="65"/>
      <c r="AJ19" s="65"/>
      <c r="AK19" s="243"/>
      <c r="AL19" s="243"/>
      <c r="AM19" s="339"/>
      <c r="AN19" s="339"/>
    </row>
    <row r="20" spans="1:40" s="9" customFormat="1" ht="24.95" customHeight="1" x14ac:dyDescent="0.25">
      <c r="A20" s="145">
        <v>1</v>
      </c>
      <c r="B20" s="146" t="s">
        <v>49</v>
      </c>
      <c r="C20" s="146" t="s">
        <v>48</v>
      </c>
      <c r="D20" s="147">
        <v>92192</v>
      </c>
      <c r="E20" s="148" t="s">
        <v>100</v>
      </c>
      <c r="F20" s="148" t="s">
        <v>100</v>
      </c>
      <c r="G20" s="148" t="s">
        <v>100</v>
      </c>
      <c r="H20" s="148" t="s">
        <v>100</v>
      </c>
      <c r="I20" s="167" t="s">
        <v>100</v>
      </c>
      <c r="J20" s="148" t="s">
        <v>100</v>
      </c>
      <c r="K20" s="167" t="s">
        <v>100</v>
      </c>
      <c r="L20" s="150" t="s">
        <v>100</v>
      </c>
      <c r="M20" s="151" t="s">
        <v>100</v>
      </c>
      <c r="N20" s="152" t="s">
        <v>166</v>
      </c>
      <c r="O20" s="155"/>
      <c r="P20" s="154" t="s">
        <v>100</v>
      </c>
      <c r="Q20" s="152">
        <f>VLOOKUP(D20,ZMYSŁY!$C$2:$F$400,4,0)</f>
        <v>7</v>
      </c>
      <c r="R20" s="157"/>
      <c r="S20" s="151" t="s">
        <v>100</v>
      </c>
      <c r="T20" s="152">
        <f>VLOOKUP(D20,KREW2!$C$2:$F$400,4,0)</f>
        <v>8</v>
      </c>
      <c r="U20" s="155"/>
      <c r="V20" s="173" t="s">
        <v>100</v>
      </c>
      <c r="W20" s="173">
        <v>7</v>
      </c>
      <c r="X20" s="154" t="s">
        <v>100</v>
      </c>
      <c r="Y20" s="152">
        <f>VLOOKUP(D20,KRĄŻENIE!$C$2:$F$400,4,0)</f>
        <v>10</v>
      </c>
      <c r="Z20" s="151" t="s">
        <v>100</v>
      </c>
      <c r="AA20" s="155">
        <f>VLOOKUP(D20,ODDECHOWY!$C$2:$F$400,4,0)</f>
        <v>9</v>
      </c>
      <c r="AB20" s="151" t="s">
        <v>100</v>
      </c>
      <c r="AC20" s="152">
        <f>VLOOKUP(D20,KREW1!$C$2:$F$400,4,0)</f>
        <v>7</v>
      </c>
      <c r="AD20" s="151" t="s">
        <v>100</v>
      </c>
      <c r="AE20" s="168">
        <f>VLOOKUP(D20,MOCZOWY!$C$2:$F$400,4,0)</f>
        <v>7</v>
      </c>
      <c r="AF20" s="155"/>
      <c r="AG20" s="154" t="s">
        <v>100</v>
      </c>
      <c r="AH20" s="152">
        <f>VLOOKUP(D20,POKARMOWY!$C$2:$F$400,4,0)</f>
        <v>10</v>
      </c>
      <c r="AI20" s="226"/>
      <c r="AJ20" s="226" t="s">
        <v>166</v>
      </c>
      <c r="AK20" s="247"/>
      <c r="AL20" s="335">
        <f>VLOOKUP(D20,EGZAMIN1!$C$2:$H$400,6,0)</f>
        <v>4</v>
      </c>
      <c r="AM20" s="261"/>
      <c r="AN20" s="261"/>
    </row>
    <row r="21" spans="1:40" s="9" customFormat="1" ht="24.95" customHeight="1" x14ac:dyDescent="0.25">
      <c r="A21" s="165">
        <v>2</v>
      </c>
      <c r="B21" s="163" t="s">
        <v>50</v>
      </c>
      <c r="C21" s="163" t="s">
        <v>26</v>
      </c>
      <c r="D21" s="166">
        <v>90759</v>
      </c>
      <c r="E21" s="167" t="s">
        <v>100</v>
      </c>
      <c r="F21" s="167" t="s">
        <v>100</v>
      </c>
      <c r="G21" s="167" t="s">
        <v>100</v>
      </c>
      <c r="H21" s="167" t="s">
        <v>100</v>
      </c>
      <c r="I21" s="167" t="s">
        <v>100</v>
      </c>
      <c r="J21" s="167" t="s">
        <v>100</v>
      </c>
      <c r="K21" s="167" t="s">
        <v>100</v>
      </c>
      <c r="L21" s="150" t="s">
        <v>100</v>
      </c>
      <c r="M21" s="156" t="s">
        <v>100</v>
      </c>
      <c r="N21" s="157">
        <f>VLOOKUP(D21,NERWY!$C$2:$F$400,4,0)</f>
        <v>9</v>
      </c>
      <c r="O21" s="161"/>
      <c r="P21" s="158" t="s">
        <v>100</v>
      </c>
      <c r="Q21" s="157">
        <f>VLOOKUP(D21,ZMYSŁY!$C$2:$F$400,4,0)</f>
        <v>7</v>
      </c>
      <c r="R21" s="157"/>
      <c r="S21" s="156" t="s">
        <v>100</v>
      </c>
      <c r="T21" s="157">
        <f>VLOOKUP(D21,KREW2!$C$2:$F$400,4,0)</f>
        <v>9</v>
      </c>
      <c r="U21" s="161"/>
      <c r="V21" s="158" t="s">
        <v>100</v>
      </c>
      <c r="W21" s="158">
        <v>9</v>
      </c>
      <c r="X21" s="158" t="s">
        <v>100</v>
      </c>
      <c r="Y21" s="191">
        <f>VLOOKUP(D21,KRĄŻENIE!$C$2:$F$400,4,0)</f>
        <v>9</v>
      </c>
      <c r="Z21" s="190" t="s">
        <v>100</v>
      </c>
      <c r="AA21" s="189">
        <f>VLOOKUP(D21,ODDECHOWY!$C$2:$F$400,4,0)</f>
        <v>8</v>
      </c>
      <c r="AB21" s="190" t="s">
        <v>100</v>
      </c>
      <c r="AC21" s="191">
        <f>VLOOKUP(D21,KREW1!$C$2:$F$400,4,0)</f>
        <v>10</v>
      </c>
      <c r="AD21" s="190" t="s">
        <v>100</v>
      </c>
      <c r="AE21" s="205">
        <f>VLOOKUP(D21,MOCZOWY!$C$2:$F$400,4,0)</f>
        <v>7</v>
      </c>
      <c r="AF21" s="189"/>
      <c r="AG21" s="194" t="s">
        <v>100</v>
      </c>
      <c r="AH21" s="191">
        <f>VLOOKUP(D21,POKARMOWY!$C$2:$F$400,4,0)</f>
        <v>10</v>
      </c>
      <c r="AI21" s="227">
        <f t="shared" si="0"/>
        <v>78</v>
      </c>
      <c r="AJ21" s="223" t="s">
        <v>166</v>
      </c>
      <c r="AK21" s="248">
        <v>5</v>
      </c>
      <c r="AL21" s="248"/>
      <c r="AM21" s="258"/>
      <c r="AN21" s="258"/>
    </row>
    <row r="22" spans="1:40" s="9" customFormat="1" ht="24.95" customHeight="1" x14ac:dyDescent="0.25">
      <c r="A22" s="165">
        <v>3</v>
      </c>
      <c r="B22" s="163" t="s">
        <v>52</v>
      </c>
      <c r="C22" s="163" t="s">
        <v>51</v>
      </c>
      <c r="D22" s="166">
        <v>90760</v>
      </c>
      <c r="E22" s="167" t="s">
        <v>100</v>
      </c>
      <c r="F22" s="167" t="s">
        <v>100</v>
      </c>
      <c r="G22" s="167" t="s">
        <v>100</v>
      </c>
      <c r="H22" s="167" t="s">
        <v>100</v>
      </c>
      <c r="I22" s="167" t="s">
        <v>100</v>
      </c>
      <c r="J22" s="167" t="s">
        <v>100</v>
      </c>
      <c r="K22" s="167" t="s">
        <v>100</v>
      </c>
      <c r="L22" s="150" t="s">
        <v>100</v>
      </c>
      <c r="M22" s="156" t="s">
        <v>100</v>
      </c>
      <c r="N22" s="157">
        <f>VLOOKUP(D22,NERWY!$C$2:$F$400,4,0)</f>
        <v>9</v>
      </c>
      <c r="O22" s="161"/>
      <c r="P22" s="158" t="s">
        <v>100</v>
      </c>
      <c r="Q22" s="157">
        <f>VLOOKUP(D22,ZMYSŁY!$C$2:$F$400,4,0)</f>
        <v>8</v>
      </c>
      <c r="R22" s="157"/>
      <c r="S22" s="156" t="s">
        <v>100</v>
      </c>
      <c r="T22" s="157">
        <f>VLOOKUP(D22,KREW2!$C$2:$F$400,4,0)</f>
        <v>9</v>
      </c>
      <c r="U22" s="161"/>
      <c r="V22" s="158" t="s">
        <v>100</v>
      </c>
      <c r="W22" s="158">
        <v>7</v>
      </c>
      <c r="X22" s="158" t="s">
        <v>100</v>
      </c>
      <c r="Y22" s="191">
        <f>VLOOKUP(D22,KRĄŻENIE!$C$2:$F$400,4,0)</f>
        <v>9</v>
      </c>
      <c r="Z22" s="190" t="s">
        <v>100</v>
      </c>
      <c r="AA22" s="189">
        <f>VLOOKUP(D22,ODDECHOWY!$C$2:$F$400,4,0)</f>
        <v>8</v>
      </c>
      <c r="AB22" s="190" t="s">
        <v>100</v>
      </c>
      <c r="AC22" s="191">
        <f>VLOOKUP(D22,KREW1!$C$2:$F$400,4,0)</f>
        <v>9</v>
      </c>
      <c r="AD22" s="190" t="s">
        <v>100</v>
      </c>
      <c r="AE22" s="205">
        <f>VLOOKUP(D22,MOCZOWY!$C$2:$F$400,4,0)</f>
        <v>8</v>
      </c>
      <c r="AF22" s="189"/>
      <c r="AG22" s="194" t="s">
        <v>100</v>
      </c>
      <c r="AH22" s="191">
        <f>VLOOKUP(D22,POKARMOWY!$C$2:$F$400,4,0)</f>
        <v>7</v>
      </c>
      <c r="AI22" s="227">
        <f t="shared" si="0"/>
        <v>74</v>
      </c>
      <c r="AJ22" s="223" t="s">
        <v>166</v>
      </c>
      <c r="AK22" s="248">
        <v>5</v>
      </c>
      <c r="AL22" s="248"/>
      <c r="AM22" s="258"/>
      <c r="AN22" s="258"/>
    </row>
    <row r="23" spans="1:40" s="9" customFormat="1" ht="24.95" customHeight="1" x14ac:dyDescent="0.25">
      <c r="A23" s="165">
        <v>4</v>
      </c>
      <c r="B23" s="163" t="s">
        <v>53</v>
      </c>
      <c r="C23" s="163" t="s">
        <v>20</v>
      </c>
      <c r="D23" s="166">
        <v>92193</v>
      </c>
      <c r="E23" s="167" t="s">
        <v>100</v>
      </c>
      <c r="F23" s="167" t="s">
        <v>100</v>
      </c>
      <c r="G23" s="167" t="s">
        <v>100</v>
      </c>
      <c r="H23" s="167" t="s">
        <v>100</v>
      </c>
      <c r="I23" s="167" t="s">
        <v>100</v>
      </c>
      <c r="J23" s="167" t="s">
        <v>100</v>
      </c>
      <c r="K23" s="167" t="s">
        <v>100</v>
      </c>
      <c r="L23" s="150" t="s">
        <v>100</v>
      </c>
      <c r="M23" s="156" t="s">
        <v>100</v>
      </c>
      <c r="N23" s="157" t="s">
        <v>166</v>
      </c>
      <c r="O23" s="161"/>
      <c r="P23" s="158" t="s">
        <v>100</v>
      </c>
      <c r="Q23" s="157">
        <f>VLOOKUP(D23,ZMYSŁY!$C$2:$F$400,4,0)</f>
        <v>7</v>
      </c>
      <c r="R23" s="157"/>
      <c r="S23" s="156" t="s">
        <v>100</v>
      </c>
      <c r="T23" s="157">
        <f>VLOOKUP(D23,KREW2!$C$2:$F$400,4,0)</f>
        <v>9</v>
      </c>
      <c r="U23" s="161"/>
      <c r="V23" s="158" t="s">
        <v>100</v>
      </c>
      <c r="W23" s="158">
        <v>7</v>
      </c>
      <c r="X23" s="158" t="s">
        <v>100</v>
      </c>
      <c r="Y23" s="191">
        <f>VLOOKUP(D23,KRĄŻENIE!$C$2:$F$400,4,0)</f>
        <v>9</v>
      </c>
      <c r="Z23" s="190" t="s">
        <v>100</v>
      </c>
      <c r="AA23" s="189" t="s">
        <v>166</v>
      </c>
      <c r="AB23" s="190" t="s">
        <v>100</v>
      </c>
      <c r="AC23" s="191">
        <f>VLOOKUP(D23,KREW1!$C$2:$F$400,4,0)</f>
        <v>9</v>
      </c>
      <c r="AD23" s="190" t="s">
        <v>100</v>
      </c>
      <c r="AE23" s="205">
        <f>VLOOKUP(D23,MOCZOWY!$C$2:$F$400,4,0)</f>
        <v>7</v>
      </c>
      <c r="AF23" s="189"/>
      <c r="AG23" s="194" t="s">
        <v>100</v>
      </c>
      <c r="AH23" s="191">
        <f>VLOOKUP(D23,POKARMOWY!$C$2:$F$400,4,0)</f>
        <v>6</v>
      </c>
      <c r="AI23" s="228"/>
      <c r="AJ23" s="223" t="s">
        <v>166</v>
      </c>
      <c r="AK23" s="248"/>
      <c r="AL23" s="333">
        <f>VLOOKUP(D23,EGZAMIN1!$C$2:$H$400,6,0)</f>
        <v>3</v>
      </c>
      <c r="AM23" s="258"/>
      <c r="AN23" s="258"/>
    </row>
    <row r="24" spans="1:40" s="9" customFormat="1" ht="24.95" customHeight="1" x14ac:dyDescent="0.25">
      <c r="A24" s="165">
        <v>5</v>
      </c>
      <c r="B24" s="163" t="s">
        <v>55</v>
      </c>
      <c r="C24" s="163" t="s">
        <v>54</v>
      </c>
      <c r="D24" s="166">
        <v>91816</v>
      </c>
      <c r="E24" s="167" t="s">
        <v>100</v>
      </c>
      <c r="F24" s="167" t="s">
        <v>100</v>
      </c>
      <c r="G24" s="167" t="s">
        <v>100</v>
      </c>
      <c r="H24" s="167" t="s">
        <v>100</v>
      </c>
      <c r="I24" s="167" t="s">
        <v>100</v>
      </c>
      <c r="J24" s="167" t="s">
        <v>100</v>
      </c>
      <c r="K24" s="167" t="s">
        <v>100</v>
      </c>
      <c r="L24" s="150" t="s">
        <v>100</v>
      </c>
      <c r="M24" s="156" t="s">
        <v>100</v>
      </c>
      <c r="N24" s="157">
        <f>VLOOKUP(D24,NERWY!$C$2:$F$400,4,0)</f>
        <v>9</v>
      </c>
      <c r="O24" s="161"/>
      <c r="P24" s="158" t="s">
        <v>100</v>
      </c>
      <c r="Q24" s="157">
        <f>VLOOKUP(D24,ZMYSŁY!$C$2:$F$400,4,0)</f>
        <v>6</v>
      </c>
      <c r="R24" s="157"/>
      <c r="S24" s="156" t="s">
        <v>100</v>
      </c>
      <c r="T24" s="157">
        <f>VLOOKUP(D24,KREW2!$C$2:$F$400,4,0)</f>
        <v>8</v>
      </c>
      <c r="U24" s="161"/>
      <c r="V24" s="158" t="s">
        <v>100</v>
      </c>
      <c r="W24" s="158" t="s">
        <v>166</v>
      </c>
      <c r="X24" s="158" t="s">
        <v>100</v>
      </c>
      <c r="Y24" s="191">
        <f>VLOOKUP(D24,KRĄŻENIE!$C$2:$F$400,4,0)</f>
        <v>7</v>
      </c>
      <c r="Z24" s="190" t="s">
        <v>100</v>
      </c>
      <c r="AA24" s="189">
        <f>VLOOKUP(D24,ODDECHOWY!$C$2:$F$400,4,0)</f>
        <v>8</v>
      </c>
      <c r="AB24" s="190" t="s">
        <v>100</v>
      </c>
      <c r="AC24" s="191">
        <f>VLOOKUP(D24,KREW1!$C$2:$F$400,4,0)</f>
        <v>8</v>
      </c>
      <c r="AD24" s="190" t="s">
        <v>100</v>
      </c>
      <c r="AE24" s="205">
        <f>VLOOKUP(D24,MOCZOWY!$C$2:$F$400,4,0)</f>
        <v>7</v>
      </c>
      <c r="AF24" s="189"/>
      <c r="AG24" s="194" t="s">
        <v>100</v>
      </c>
      <c r="AH24" s="191">
        <f>VLOOKUP(D24,POKARMOWY!$C$2:$F$400,4,0)</f>
        <v>6</v>
      </c>
      <c r="AI24" s="228"/>
      <c r="AJ24" s="223" t="s">
        <v>166</v>
      </c>
      <c r="AK24" s="258"/>
      <c r="AL24" s="258">
        <f>VLOOKUP(D24,EGZAMIN1!$C$2:$H$400,6,0)</f>
        <v>2</v>
      </c>
      <c r="AM24" s="258">
        <v>2</v>
      </c>
      <c r="AN24" s="258">
        <v>4</v>
      </c>
    </row>
    <row r="25" spans="1:40" s="9" customFormat="1" ht="24.95" customHeight="1" x14ac:dyDescent="0.25">
      <c r="A25" s="165">
        <v>6</v>
      </c>
      <c r="B25" s="163" t="s">
        <v>57</v>
      </c>
      <c r="C25" s="163" t="s">
        <v>56</v>
      </c>
      <c r="D25" s="166">
        <v>90831</v>
      </c>
      <c r="E25" s="167" t="s">
        <v>100</v>
      </c>
      <c r="F25" s="167" t="s">
        <v>100</v>
      </c>
      <c r="G25" s="167" t="s">
        <v>100</v>
      </c>
      <c r="H25" s="167" t="s">
        <v>100</v>
      </c>
      <c r="I25" s="167" t="s">
        <v>100</v>
      </c>
      <c r="J25" s="167" t="s">
        <v>100</v>
      </c>
      <c r="K25" s="167" t="s">
        <v>100</v>
      </c>
      <c r="L25" s="150" t="s">
        <v>100</v>
      </c>
      <c r="M25" s="156" t="s">
        <v>100</v>
      </c>
      <c r="N25" s="157">
        <f>VLOOKUP(D25,NERWY!$C$2:$F$400,4,0)</f>
        <v>7</v>
      </c>
      <c r="O25" s="161"/>
      <c r="P25" s="158" t="s">
        <v>100</v>
      </c>
      <c r="Q25" s="157">
        <f>VLOOKUP(D25,ZMYSŁY!$C$2:$F$400,4,0)</f>
        <v>8</v>
      </c>
      <c r="R25" s="157"/>
      <c r="S25" s="156" t="s">
        <v>100</v>
      </c>
      <c r="T25" s="157">
        <f>VLOOKUP(D25,KREW2!$C$2:$F$400,4,0)</f>
        <v>8</v>
      </c>
      <c r="U25" s="161"/>
      <c r="V25" s="158" t="s">
        <v>100</v>
      </c>
      <c r="W25" s="158" t="s">
        <v>166</v>
      </c>
      <c r="X25" s="158" t="s">
        <v>100</v>
      </c>
      <c r="Y25" s="191">
        <f>VLOOKUP(D25,KRĄŻENIE!$C$2:$F$400,4,0)</f>
        <v>8</v>
      </c>
      <c r="Z25" s="190" t="s">
        <v>100</v>
      </c>
      <c r="AA25" s="189">
        <f>VLOOKUP(D25,ODDECHOWY!$C$2:$F$400,4,0)</f>
        <v>6</v>
      </c>
      <c r="AB25" s="190" t="s">
        <v>100</v>
      </c>
      <c r="AC25" s="191">
        <f>VLOOKUP(D25,KREW1!$C$2:$F$400,4,0)</f>
        <v>9</v>
      </c>
      <c r="AD25" s="190" t="s">
        <v>100</v>
      </c>
      <c r="AE25" s="205">
        <f>VLOOKUP(D25,MOCZOWY!$C$2:$F$400,4,0)</f>
        <v>9</v>
      </c>
      <c r="AF25" s="189"/>
      <c r="AG25" s="194" t="s">
        <v>100</v>
      </c>
      <c r="AH25" s="191" t="s">
        <v>166</v>
      </c>
      <c r="AI25" s="228"/>
      <c r="AJ25" s="223" t="s">
        <v>166</v>
      </c>
      <c r="AK25" s="258"/>
      <c r="AL25" s="258">
        <f>VLOOKUP(D25,EGZAMIN1!$C$2:$H$400,6,0)</f>
        <v>2</v>
      </c>
      <c r="AM25" s="258">
        <v>2</v>
      </c>
      <c r="AN25" s="258">
        <v>4</v>
      </c>
    </row>
    <row r="26" spans="1:40" s="9" customFormat="1" ht="24.95" customHeight="1" x14ac:dyDescent="0.25">
      <c r="A26" s="165">
        <v>7</v>
      </c>
      <c r="B26" s="163" t="s">
        <v>59</v>
      </c>
      <c r="C26" s="163" t="s">
        <v>58</v>
      </c>
      <c r="D26" s="166">
        <v>90770</v>
      </c>
      <c r="E26" s="167" t="s">
        <v>100</v>
      </c>
      <c r="F26" s="167" t="s">
        <v>100</v>
      </c>
      <c r="G26" s="167" t="s">
        <v>100</v>
      </c>
      <c r="H26" s="167" t="s">
        <v>100</v>
      </c>
      <c r="I26" s="167" t="s">
        <v>100</v>
      </c>
      <c r="J26" s="167" t="s">
        <v>100</v>
      </c>
      <c r="K26" s="167" t="s">
        <v>100</v>
      </c>
      <c r="L26" s="150" t="s">
        <v>100</v>
      </c>
      <c r="M26" s="156" t="s">
        <v>100</v>
      </c>
      <c r="N26" s="157">
        <f>VLOOKUP(D26,NERWY!$C$2:$F$400,4,0)</f>
        <v>8</v>
      </c>
      <c r="O26" s="161"/>
      <c r="P26" s="158" t="s">
        <v>100</v>
      </c>
      <c r="Q26" s="157">
        <f>VLOOKUP(D26,ZMYSŁY!$C$2:$F$400,4,0)</f>
        <v>8</v>
      </c>
      <c r="R26" s="157"/>
      <c r="S26" s="156" t="s">
        <v>100</v>
      </c>
      <c r="T26" s="157">
        <f>VLOOKUP(D26,KREW2!$C$2:$F$400,4,0)</f>
        <v>9</v>
      </c>
      <c r="U26" s="161"/>
      <c r="V26" s="158" t="s">
        <v>100</v>
      </c>
      <c r="W26" s="158">
        <v>8</v>
      </c>
      <c r="X26" s="158" t="s">
        <v>100</v>
      </c>
      <c r="Y26" s="191">
        <f>VLOOKUP(D26,KRĄŻENIE!$C$2:$F$400,4,0)</f>
        <v>9</v>
      </c>
      <c r="Z26" s="190" t="s">
        <v>100</v>
      </c>
      <c r="AA26" s="189">
        <f>VLOOKUP(D26,ODDECHOWY!$C$2:$F$400,4,0)</f>
        <v>8</v>
      </c>
      <c r="AB26" s="190" t="s">
        <v>100</v>
      </c>
      <c r="AC26" s="191">
        <f>VLOOKUP(D26,KREW1!$C$2:$F$400,4,0)</f>
        <v>10</v>
      </c>
      <c r="AD26" s="190" t="s">
        <v>100</v>
      </c>
      <c r="AE26" s="205">
        <f>VLOOKUP(D26,MOCZOWY!$C$2:$F$400,4,0)</f>
        <v>8</v>
      </c>
      <c r="AF26" s="189"/>
      <c r="AG26" s="194" t="s">
        <v>100</v>
      </c>
      <c r="AH26" s="191">
        <f>VLOOKUP(D26,POKARMOWY!$C$2:$F$400,4,0)</f>
        <v>7</v>
      </c>
      <c r="AI26" s="227">
        <f t="shared" si="0"/>
        <v>75</v>
      </c>
      <c r="AJ26" s="223" t="s">
        <v>166</v>
      </c>
      <c r="AK26" s="248">
        <v>5</v>
      </c>
      <c r="AL26" s="248"/>
      <c r="AM26" s="258"/>
      <c r="AN26" s="258"/>
    </row>
    <row r="27" spans="1:40" s="9" customFormat="1" ht="24.95" customHeight="1" x14ac:dyDescent="0.25">
      <c r="A27" s="165">
        <v>8</v>
      </c>
      <c r="B27" s="163" t="s">
        <v>62</v>
      </c>
      <c r="C27" s="163" t="s">
        <v>34</v>
      </c>
      <c r="D27" s="166">
        <v>90774</v>
      </c>
      <c r="E27" s="167" t="s">
        <v>100</v>
      </c>
      <c r="F27" s="167" t="s">
        <v>100</v>
      </c>
      <c r="G27" s="167" t="s">
        <v>100</v>
      </c>
      <c r="H27" s="167" t="s">
        <v>100</v>
      </c>
      <c r="I27" s="167" t="s">
        <v>100</v>
      </c>
      <c r="J27" s="167" t="s">
        <v>100</v>
      </c>
      <c r="K27" s="167" t="s">
        <v>100</v>
      </c>
      <c r="L27" s="150" t="s">
        <v>100</v>
      </c>
      <c r="M27" s="156" t="s">
        <v>100</v>
      </c>
      <c r="N27" s="157">
        <f>VLOOKUP(D27,NERWY!$C$2:$F$400,4,0)</f>
        <v>7</v>
      </c>
      <c r="O27" s="161"/>
      <c r="P27" s="158" t="s">
        <v>100</v>
      </c>
      <c r="Q27" s="157">
        <f>VLOOKUP(D27,ZMYSŁY!$C$2:$F$400,4,0)</f>
        <v>8</v>
      </c>
      <c r="R27" s="157"/>
      <c r="S27" s="156" t="s">
        <v>100</v>
      </c>
      <c r="T27" s="157">
        <f>VLOOKUP(D27,KREW2!$C$2:$F$400,4,0)</f>
        <v>7</v>
      </c>
      <c r="U27" s="161"/>
      <c r="V27" s="158" t="s">
        <v>100</v>
      </c>
      <c r="W27" s="158" t="s">
        <v>166</v>
      </c>
      <c r="X27" s="158" t="s">
        <v>100</v>
      </c>
      <c r="Y27" s="191">
        <f>VLOOKUP(D27,KRĄŻENIE!$C$2:$F$400,4,0)</f>
        <v>8</v>
      </c>
      <c r="Z27" s="190" t="s">
        <v>100</v>
      </c>
      <c r="AA27" s="189" t="s">
        <v>166</v>
      </c>
      <c r="AB27" s="190" t="s">
        <v>100</v>
      </c>
      <c r="AC27" s="191">
        <f>VLOOKUP(D27,KREW1!$C$2:$F$400,4,0)</f>
        <v>8</v>
      </c>
      <c r="AD27" s="190" t="s">
        <v>100</v>
      </c>
      <c r="AE27" s="205">
        <f>VLOOKUP(D27,MOCZOWY!$C$2:$F$400,4,0)</f>
        <v>8</v>
      </c>
      <c r="AF27" s="189"/>
      <c r="AG27" s="194" t="s">
        <v>100</v>
      </c>
      <c r="AH27" s="191">
        <f>VLOOKUP(D27,POKARMOWY!$C$2:$F$400,4,0)</f>
        <v>8</v>
      </c>
      <c r="AI27" s="228"/>
      <c r="AJ27" s="223" t="s">
        <v>166</v>
      </c>
      <c r="AK27" s="248"/>
      <c r="AL27" s="333">
        <f>VLOOKUP(D27,EGZAMIN1!$C$2:$H$400,6,0)</f>
        <v>3.5</v>
      </c>
      <c r="AM27" s="258"/>
      <c r="AN27" s="258"/>
    </row>
    <row r="28" spans="1:40" s="9" customFormat="1" ht="24.95" customHeight="1" x14ac:dyDescent="0.25">
      <c r="A28" s="165">
        <v>9</v>
      </c>
      <c r="B28" s="163" t="s">
        <v>64</v>
      </c>
      <c r="C28" s="163" t="s">
        <v>63</v>
      </c>
      <c r="D28" s="166">
        <v>90773</v>
      </c>
      <c r="E28" s="167" t="s">
        <v>100</v>
      </c>
      <c r="F28" s="167" t="s">
        <v>100</v>
      </c>
      <c r="G28" s="167" t="s">
        <v>100</v>
      </c>
      <c r="H28" s="167" t="s">
        <v>100</v>
      </c>
      <c r="I28" s="167" t="s">
        <v>100</v>
      </c>
      <c r="J28" s="167" t="s">
        <v>100</v>
      </c>
      <c r="K28" s="167" t="s">
        <v>100</v>
      </c>
      <c r="L28" s="150" t="s">
        <v>100</v>
      </c>
      <c r="M28" s="156" t="s">
        <v>100</v>
      </c>
      <c r="N28" s="157">
        <f>VLOOKUP(D28,NERWY!$C$2:$F$400,4,0)</f>
        <v>9</v>
      </c>
      <c r="O28" s="161"/>
      <c r="P28" s="158" t="s">
        <v>100</v>
      </c>
      <c r="Q28" s="157">
        <f>VLOOKUP(D28,ZMYSŁY!$C$2:$F$400,4,0)</f>
        <v>7</v>
      </c>
      <c r="R28" s="157"/>
      <c r="S28" s="156" t="s">
        <v>100</v>
      </c>
      <c r="T28" s="157">
        <f>VLOOKUP(D28,KREW2!$C$2:$F$400,4,0)</f>
        <v>8</v>
      </c>
      <c r="U28" s="161"/>
      <c r="V28" s="158" t="s">
        <v>100</v>
      </c>
      <c r="W28" s="158" t="s">
        <v>166</v>
      </c>
      <c r="X28" s="158" t="s">
        <v>100</v>
      </c>
      <c r="Y28" s="191">
        <f>VLOOKUP(D28,KRĄŻENIE!$C$2:$F$400,4,0)</f>
        <v>8</v>
      </c>
      <c r="Z28" s="190" t="s">
        <v>100</v>
      </c>
      <c r="AA28" s="189">
        <f>VLOOKUP(D28,ODDECHOWY!$C$2:$F$400,4,0)</f>
        <v>9</v>
      </c>
      <c r="AB28" s="190" t="s">
        <v>100</v>
      </c>
      <c r="AC28" s="191">
        <f>VLOOKUP(D28,KREW1!$C$2:$F$400,4,0)</f>
        <v>10</v>
      </c>
      <c r="AD28" s="190" t="s">
        <v>100</v>
      </c>
      <c r="AE28" s="205">
        <f>VLOOKUP(D28,MOCZOWY!$C$2:$F$400,4,0)</f>
        <v>9</v>
      </c>
      <c r="AF28" s="189"/>
      <c r="AG28" s="194" t="s">
        <v>100</v>
      </c>
      <c r="AH28" s="191">
        <f>VLOOKUP(D28,POKARMOWY!$C$2:$F$400,4,0)</f>
        <v>8</v>
      </c>
      <c r="AI28" s="228"/>
      <c r="AJ28" s="223" t="s">
        <v>166</v>
      </c>
      <c r="AK28" s="248"/>
      <c r="AL28" s="333">
        <f>VLOOKUP(D28,EGZAMIN1!$C$2:$H$400,6,0)</f>
        <v>4.5</v>
      </c>
      <c r="AM28" s="258"/>
      <c r="AN28" s="258"/>
    </row>
    <row r="29" spans="1:40" s="9" customFormat="1" ht="24.95" customHeight="1" x14ac:dyDescent="0.25">
      <c r="A29" s="165">
        <v>10</v>
      </c>
      <c r="B29" s="163" t="s">
        <v>66</v>
      </c>
      <c r="C29" s="163" t="s">
        <v>65</v>
      </c>
      <c r="D29" s="166">
        <v>90775</v>
      </c>
      <c r="E29" s="167" t="s">
        <v>100</v>
      </c>
      <c r="F29" s="167" t="s">
        <v>100</v>
      </c>
      <c r="G29" s="167" t="s">
        <v>100</v>
      </c>
      <c r="H29" s="167" t="s">
        <v>100</v>
      </c>
      <c r="I29" s="167" t="s">
        <v>100</v>
      </c>
      <c r="J29" s="167" t="s">
        <v>100</v>
      </c>
      <c r="K29" s="167" t="s">
        <v>100</v>
      </c>
      <c r="L29" s="150" t="s">
        <v>100</v>
      </c>
      <c r="M29" s="156" t="s">
        <v>100</v>
      </c>
      <c r="N29" s="157">
        <f>VLOOKUP(D29,NERWY!$C$2:$F$400,4,0)</f>
        <v>8</v>
      </c>
      <c r="O29" s="161"/>
      <c r="P29" s="158" t="s">
        <v>100</v>
      </c>
      <c r="Q29" s="157">
        <f>VLOOKUP(D29,ZMYSŁY!$C$2:$F$400,4,0)</f>
        <v>9</v>
      </c>
      <c r="R29" s="157"/>
      <c r="S29" s="156" t="s">
        <v>100</v>
      </c>
      <c r="T29" s="157">
        <f>VLOOKUP(D29,KREW2!$C$2:$F$400,4,0)</f>
        <v>9</v>
      </c>
      <c r="U29" s="161"/>
      <c r="V29" s="158" t="s">
        <v>100</v>
      </c>
      <c r="W29" s="158">
        <v>6</v>
      </c>
      <c r="X29" s="158" t="s">
        <v>100</v>
      </c>
      <c r="Y29" s="191">
        <f>VLOOKUP(D29,KRĄŻENIE!$C$2:$F$400,4,0)</f>
        <v>7</v>
      </c>
      <c r="Z29" s="190" t="s">
        <v>100</v>
      </c>
      <c r="AA29" s="189">
        <f>VLOOKUP(D29,ODDECHOWY!$C$2:$F$400,4,0)</f>
        <v>8</v>
      </c>
      <c r="AB29" s="190" t="s">
        <v>100</v>
      </c>
      <c r="AC29" s="191">
        <f>VLOOKUP(D29,KREW1!$C$2:$F$400,4,0)</f>
        <v>8</v>
      </c>
      <c r="AD29" s="190" t="s">
        <v>100</v>
      </c>
      <c r="AE29" s="205">
        <f>VLOOKUP(D29,MOCZOWY!$C$2:$F$400,4,0)</f>
        <v>7</v>
      </c>
      <c r="AF29" s="189"/>
      <c r="AG29" s="194" t="s">
        <v>100</v>
      </c>
      <c r="AH29" s="191">
        <f>VLOOKUP(D29,POKARMOWY!$C$2:$F$400,4,0)</f>
        <v>9</v>
      </c>
      <c r="AI29" s="228">
        <f t="shared" si="0"/>
        <v>71</v>
      </c>
      <c r="AJ29" s="223" t="s">
        <v>166</v>
      </c>
      <c r="AK29" s="248"/>
      <c r="AL29" s="333">
        <f>VLOOKUP(D29,EGZAMIN1!$C$2:$H$400,6,0)</f>
        <v>2</v>
      </c>
      <c r="AM29" s="258">
        <v>3</v>
      </c>
      <c r="AN29" s="258"/>
    </row>
    <row r="30" spans="1:40" s="9" customFormat="1" ht="24.95" customHeight="1" x14ac:dyDescent="0.25">
      <c r="A30" s="165">
        <v>11</v>
      </c>
      <c r="B30" s="163" t="s">
        <v>68</v>
      </c>
      <c r="C30" s="163" t="s">
        <v>67</v>
      </c>
      <c r="D30" s="166">
        <v>90777</v>
      </c>
      <c r="E30" s="167" t="s">
        <v>100</v>
      </c>
      <c r="F30" s="167" t="s">
        <v>100</v>
      </c>
      <c r="G30" s="167" t="s">
        <v>100</v>
      </c>
      <c r="H30" s="167" t="s">
        <v>100</v>
      </c>
      <c r="I30" s="167" t="s">
        <v>100</v>
      </c>
      <c r="J30" s="167" t="s">
        <v>100</v>
      </c>
      <c r="K30" s="167" t="s">
        <v>100</v>
      </c>
      <c r="L30" s="150" t="s">
        <v>100</v>
      </c>
      <c r="M30" s="156" t="s">
        <v>100</v>
      </c>
      <c r="N30" s="157">
        <f>VLOOKUP(D30,NERWY!$C$2:$F$400,4,0)</f>
        <v>9</v>
      </c>
      <c r="O30" s="161"/>
      <c r="P30" s="158" t="s">
        <v>100</v>
      </c>
      <c r="Q30" s="157">
        <f>VLOOKUP(D30,ZMYSŁY!$C$2:$F$400,4,0)</f>
        <v>9</v>
      </c>
      <c r="R30" s="157"/>
      <c r="S30" s="156" t="s">
        <v>100</v>
      </c>
      <c r="T30" s="157">
        <f>VLOOKUP(D30,KREW2!$C$2:$F$400,4,0)</f>
        <v>8</v>
      </c>
      <c r="U30" s="161"/>
      <c r="V30" s="158" t="s">
        <v>100</v>
      </c>
      <c r="W30" s="158">
        <v>10</v>
      </c>
      <c r="X30" s="158" t="s">
        <v>100</v>
      </c>
      <c r="Y30" s="157">
        <f>VLOOKUP(D30,KRĄŻENIE!$C$2:$F$400,4,0)</f>
        <v>6</v>
      </c>
      <c r="Z30" s="156" t="s">
        <v>100</v>
      </c>
      <c r="AA30" s="161">
        <f>VLOOKUP(D30,ODDECHOWY!$C$2:$F$400,4,0)</f>
        <v>9</v>
      </c>
      <c r="AB30" s="156" t="s">
        <v>100</v>
      </c>
      <c r="AC30" s="157">
        <f>VLOOKUP(D30,KREW1!$C$2:$F$400,4,0)</f>
        <v>8</v>
      </c>
      <c r="AD30" s="156" t="s">
        <v>100</v>
      </c>
      <c r="AE30" s="153">
        <f>VLOOKUP(D30,MOCZOWY!$C$2:$F$400,4,0)</f>
        <v>8</v>
      </c>
      <c r="AF30" s="161"/>
      <c r="AG30" s="158" t="s">
        <v>100</v>
      </c>
      <c r="AH30" s="157">
        <f>VLOOKUP(D30,POKARMOWY!$C$2:$F$400,4,0)</f>
        <v>9</v>
      </c>
      <c r="AI30" s="224">
        <f t="shared" si="0"/>
        <v>76</v>
      </c>
      <c r="AJ30" s="223" t="s">
        <v>166</v>
      </c>
      <c r="AK30" s="248">
        <v>5</v>
      </c>
      <c r="AL30" s="248"/>
      <c r="AM30" s="258"/>
      <c r="AN30" s="258"/>
    </row>
    <row r="31" spans="1:40" s="9" customFormat="1" ht="24.95" customHeight="1" x14ac:dyDescent="0.25">
      <c r="A31" s="165">
        <v>12</v>
      </c>
      <c r="B31" s="163" t="s">
        <v>70</v>
      </c>
      <c r="C31" s="163" t="s">
        <v>69</v>
      </c>
      <c r="D31" s="166">
        <v>92011</v>
      </c>
      <c r="E31" s="167" t="s">
        <v>100</v>
      </c>
      <c r="F31" s="167" t="s">
        <v>100</v>
      </c>
      <c r="G31" s="167" t="s">
        <v>100</v>
      </c>
      <c r="H31" s="167" t="s">
        <v>100</v>
      </c>
      <c r="I31" s="167" t="s">
        <v>100</v>
      </c>
      <c r="J31" s="167" t="s">
        <v>100</v>
      </c>
      <c r="K31" s="167" t="s">
        <v>100</v>
      </c>
      <c r="L31" s="150" t="s">
        <v>100</v>
      </c>
      <c r="M31" s="156" t="s">
        <v>100</v>
      </c>
      <c r="N31" s="157">
        <f>VLOOKUP(D31,NERWY!$C$2:$F$400,4,0)</f>
        <v>8</v>
      </c>
      <c r="O31" s="161"/>
      <c r="P31" s="158" t="s">
        <v>100</v>
      </c>
      <c r="Q31" s="157">
        <f>VLOOKUP(D31,ZMYSŁY!$C$2:$F$400,4,0)</f>
        <v>7</v>
      </c>
      <c r="R31" s="157"/>
      <c r="S31" s="156" t="s">
        <v>100</v>
      </c>
      <c r="T31" s="157">
        <f>VLOOKUP(D31,KREW2!$C$2:$F$400,4,0)</f>
        <v>10</v>
      </c>
      <c r="U31" s="161"/>
      <c r="V31" s="158" t="s">
        <v>100</v>
      </c>
      <c r="W31" s="158" t="s">
        <v>166</v>
      </c>
      <c r="X31" s="158" t="s">
        <v>100</v>
      </c>
      <c r="Y31" s="157">
        <f>VLOOKUP(D31,KRĄŻENIE!$C$2:$F$400,4,0)</f>
        <v>9</v>
      </c>
      <c r="Z31" s="156" t="s">
        <v>100</v>
      </c>
      <c r="AA31" s="161">
        <f>VLOOKUP(D31,ODDECHOWY!$C$2:$F$400,4,0)</f>
        <v>8</v>
      </c>
      <c r="AB31" s="156" t="s">
        <v>100</v>
      </c>
      <c r="AC31" s="157">
        <f>VLOOKUP(D31,KREW1!$C$2:$F$400,4,0)</f>
        <v>10</v>
      </c>
      <c r="AD31" s="156" t="s">
        <v>100</v>
      </c>
      <c r="AE31" s="153">
        <f>VLOOKUP(D31,MOCZOWY!$C$2:$F$400,4,0)</f>
        <v>6</v>
      </c>
      <c r="AF31" s="161"/>
      <c r="AG31" s="158" t="s">
        <v>100</v>
      </c>
      <c r="AH31" s="157">
        <f>VLOOKUP(D31,POKARMOWY!$C$2:$F$400,4,0)</f>
        <v>8</v>
      </c>
      <c r="AI31" s="223"/>
      <c r="AJ31" s="223" t="s">
        <v>166</v>
      </c>
      <c r="AK31" s="248"/>
      <c r="AL31" s="333">
        <f>VLOOKUP(D31,EGZAMIN1!$C$2:$H$400,6,0)</f>
        <v>4</v>
      </c>
      <c r="AM31" s="258"/>
      <c r="AN31" s="258"/>
    </row>
    <row r="32" spans="1:40" s="9" customFormat="1" ht="24.95" customHeight="1" x14ac:dyDescent="0.25">
      <c r="A32" s="165">
        <v>13</v>
      </c>
      <c r="B32" s="163" t="s">
        <v>72</v>
      </c>
      <c r="C32" s="163" t="s">
        <v>71</v>
      </c>
      <c r="D32" s="166">
        <v>90779</v>
      </c>
      <c r="E32" s="167" t="s">
        <v>100</v>
      </c>
      <c r="F32" s="167" t="s">
        <v>100</v>
      </c>
      <c r="G32" s="167" t="s">
        <v>100</v>
      </c>
      <c r="H32" s="167" t="s">
        <v>100</v>
      </c>
      <c r="I32" s="167" t="s">
        <v>100</v>
      </c>
      <c r="J32" s="167" t="s">
        <v>100</v>
      </c>
      <c r="K32" s="167" t="s">
        <v>100</v>
      </c>
      <c r="L32" s="150" t="s">
        <v>100</v>
      </c>
      <c r="M32" s="156" t="s">
        <v>100</v>
      </c>
      <c r="N32" s="157">
        <f>VLOOKUP(D32,NERWY!$C$2:$F$400,4,0)</f>
        <v>8</v>
      </c>
      <c r="O32" s="161"/>
      <c r="P32" s="158" t="s">
        <v>100</v>
      </c>
      <c r="Q32" s="157">
        <f>VLOOKUP(D32,ZMYSŁY!$C$2:$F$400,4,0)</f>
        <v>9</v>
      </c>
      <c r="R32" s="157"/>
      <c r="S32" s="156" t="s">
        <v>100</v>
      </c>
      <c r="T32" s="157">
        <f>VLOOKUP(D32,KREW2!$C$2:$F$400,4,0)</f>
        <v>8</v>
      </c>
      <c r="U32" s="161"/>
      <c r="V32" s="158" t="s">
        <v>100</v>
      </c>
      <c r="W32" s="158">
        <v>8</v>
      </c>
      <c r="X32" s="158" t="s">
        <v>100</v>
      </c>
      <c r="Y32" s="157">
        <f>VLOOKUP(D32,KRĄŻENIE!$C$2:$F$400,4,0)</f>
        <v>8</v>
      </c>
      <c r="Z32" s="156" t="s">
        <v>100</v>
      </c>
      <c r="AA32" s="161">
        <f>VLOOKUP(D32,ODDECHOWY!$C$2:$F$400,4,0)</f>
        <v>7</v>
      </c>
      <c r="AB32" s="156" t="s">
        <v>100</v>
      </c>
      <c r="AC32" s="157">
        <f>VLOOKUP(D32,KREW1!$C$2:$F$400,4,0)</f>
        <v>10</v>
      </c>
      <c r="AD32" s="156" t="s">
        <v>100</v>
      </c>
      <c r="AE32" s="153">
        <f>VLOOKUP(D32,MOCZOWY!$C$2:$F$400,4,0)</f>
        <v>9</v>
      </c>
      <c r="AF32" s="161"/>
      <c r="AG32" s="158" t="s">
        <v>100</v>
      </c>
      <c r="AH32" s="157">
        <f>VLOOKUP(D32,POKARMOWY!$C$2:$F$400,4,0)</f>
        <v>8</v>
      </c>
      <c r="AI32" s="224">
        <f t="shared" si="0"/>
        <v>75</v>
      </c>
      <c r="AJ32" s="223" t="s">
        <v>166</v>
      </c>
      <c r="AK32" s="248">
        <v>5</v>
      </c>
      <c r="AL32" s="248"/>
      <c r="AM32" s="258"/>
      <c r="AN32" s="258"/>
    </row>
    <row r="33" spans="1:40" s="9" customFormat="1" ht="24.95" customHeight="1" x14ac:dyDescent="0.25">
      <c r="A33" s="165">
        <v>14</v>
      </c>
      <c r="B33" s="163" t="s">
        <v>74</v>
      </c>
      <c r="C33" s="163" t="s">
        <v>73</v>
      </c>
      <c r="D33" s="166">
        <v>90780</v>
      </c>
      <c r="E33" s="167" t="s">
        <v>100</v>
      </c>
      <c r="F33" s="167" t="s">
        <v>100</v>
      </c>
      <c r="G33" s="167" t="s">
        <v>100</v>
      </c>
      <c r="H33" s="167" t="s">
        <v>100</v>
      </c>
      <c r="I33" s="167" t="s">
        <v>100</v>
      </c>
      <c r="J33" s="167" t="s">
        <v>100</v>
      </c>
      <c r="K33" s="167" t="s">
        <v>100</v>
      </c>
      <c r="L33" s="150" t="s">
        <v>100</v>
      </c>
      <c r="M33" s="156" t="s">
        <v>100</v>
      </c>
      <c r="N33" s="157">
        <f>VLOOKUP(D33,NERWY!$C$2:$F$400,4,0)</f>
        <v>9</v>
      </c>
      <c r="O33" s="161"/>
      <c r="P33" s="158" t="s">
        <v>100</v>
      </c>
      <c r="Q33" s="157">
        <f>VLOOKUP(D33,ZMYSŁY!$C$2:$F$400,4,0)</f>
        <v>9</v>
      </c>
      <c r="R33" s="157"/>
      <c r="S33" s="156" t="s">
        <v>100</v>
      </c>
      <c r="T33" s="157">
        <f>VLOOKUP(D33,KREW2!$C$2:$F$400,4,0)</f>
        <v>7</v>
      </c>
      <c r="U33" s="161"/>
      <c r="V33" s="158" t="s">
        <v>100</v>
      </c>
      <c r="W33" s="158" t="s">
        <v>166</v>
      </c>
      <c r="X33" s="158" t="s">
        <v>100</v>
      </c>
      <c r="Y33" s="157">
        <f>VLOOKUP(D33,KRĄŻENIE!$C$2:$F$400,4,0)</f>
        <v>8</v>
      </c>
      <c r="Z33" s="156" t="s">
        <v>100</v>
      </c>
      <c r="AA33" s="161">
        <f>VLOOKUP(D33,ODDECHOWY!$C$2:$F$400,4,0)</f>
        <v>8</v>
      </c>
      <c r="AB33" s="156" t="s">
        <v>100</v>
      </c>
      <c r="AC33" s="157">
        <f>VLOOKUP(D33,KREW1!$C$2:$F$400,4,0)</f>
        <v>10</v>
      </c>
      <c r="AD33" s="156" t="s">
        <v>100</v>
      </c>
      <c r="AE33" s="153">
        <f>VLOOKUP(D33,MOCZOWY!$C$2:$F$400,4,0)</f>
        <v>6</v>
      </c>
      <c r="AF33" s="161"/>
      <c r="AG33" s="158" t="s">
        <v>100</v>
      </c>
      <c r="AH33" s="157">
        <f>VLOOKUP(D33,POKARMOWY!$C$2:$F$400,4,0)</f>
        <v>8</v>
      </c>
      <c r="AI33" s="223"/>
      <c r="AJ33" s="223" t="s">
        <v>166</v>
      </c>
      <c r="AK33" s="248"/>
      <c r="AL33" s="333">
        <f>VLOOKUP(D33,EGZAMIN1!$C$2:$H$400,6,0)</f>
        <v>3.5</v>
      </c>
      <c r="AM33" s="258"/>
      <c r="AN33" s="258"/>
    </row>
    <row r="34" spans="1:40" s="9" customFormat="1" ht="24.95" customHeight="1" thickBot="1" x14ac:dyDescent="0.3">
      <c r="A34" s="202">
        <v>15</v>
      </c>
      <c r="B34" s="203" t="s">
        <v>61</v>
      </c>
      <c r="C34" s="203" t="s">
        <v>60</v>
      </c>
      <c r="D34" s="204">
        <v>91608</v>
      </c>
      <c r="E34" s="171" t="s">
        <v>100</v>
      </c>
      <c r="F34" s="171" t="s">
        <v>100</v>
      </c>
      <c r="G34" s="171" t="s">
        <v>100</v>
      </c>
      <c r="H34" s="171" t="s">
        <v>100</v>
      </c>
      <c r="I34" s="171" t="s">
        <v>100</v>
      </c>
      <c r="J34" s="171" t="s">
        <v>100</v>
      </c>
      <c r="K34" s="167" t="s">
        <v>100</v>
      </c>
      <c r="L34" s="150" t="s">
        <v>100</v>
      </c>
      <c r="M34" s="164" t="s">
        <v>100</v>
      </c>
      <c r="N34" s="160" t="s">
        <v>166</v>
      </c>
      <c r="O34" s="162"/>
      <c r="P34" s="159" t="s">
        <v>100</v>
      </c>
      <c r="Q34" s="160">
        <f>VLOOKUP(D34,ZMYSŁY!$C$2:$F$400,4,0)</f>
        <v>9</v>
      </c>
      <c r="R34" s="157"/>
      <c r="S34" s="164" t="s">
        <v>100</v>
      </c>
      <c r="T34" s="160">
        <f>VLOOKUP(D34,KREW2!$C$2:$F$400,4,0)</f>
        <v>7</v>
      </c>
      <c r="U34" s="162"/>
      <c r="V34" s="174" t="s">
        <v>100</v>
      </c>
      <c r="W34" s="174">
        <v>7</v>
      </c>
      <c r="X34" s="159" t="s">
        <v>100</v>
      </c>
      <c r="Y34" s="160">
        <f>VLOOKUP(D34,KRĄŻENIE!$C$2:$F$400,4,0)</f>
        <v>8</v>
      </c>
      <c r="Z34" s="164" t="s">
        <v>100</v>
      </c>
      <c r="AA34" s="162">
        <f>VLOOKUP(D34,ODDECHOWY!$C$2:$F$400,4,0)</f>
        <v>8</v>
      </c>
      <c r="AB34" s="164" t="s">
        <v>100</v>
      </c>
      <c r="AC34" s="160">
        <f>VLOOKUP(D34,KREW1!$C$2:$F$400,4,0)</f>
        <v>10</v>
      </c>
      <c r="AD34" s="164" t="s">
        <v>100</v>
      </c>
      <c r="AE34" s="210" t="s">
        <v>166</v>
      </c>
      <c r="AF34" s="207"/>
      <c r="AG34" s="159" t="s">
        <v>100</v>
      </c>
      <c r="AH34" s="160">
        <f>VLOOKUP(D34,POKARMOWY!$C$2:$F$400,4,0)</f>
        <v>7</v>
      </c>
      <c r="AI34" s="225"/>
      <c r="AJ34" s="225" t="s">
        <v>166</v>
      </c>
      <c r="AK34" s="259"/>
      <c r="AL34" s="334">
        <f>VLOOKUP(D34,EGZAMIN1!$C$2:$H$400,6,0)</f>
        <v>3.5</v>
      </c>
      <c r="AM34" s="260"/>
      <c r="AN34" s="260"/>
    </row>
    <row r="35" spans="1:40" ht="15" customHeight="1" thickBot="1" x14ac:dyDescent="0.3">
      <c r="A35" s="57"/>
      <c r="B35" s="58" t="s">
        <v>4</v>
      </c>
      <c r="C35" s="58"/>
      <c r="D35" s="58"/>
      <c r="E35" s="59"/>
      <c r="F35" s="59"/>
      <c r="G35" s="59"/>
      <c r="H35" s="59"/>
      <c r="I35" s="59"/>
      <c r="J35" s="59"/>
      <c r="K35" s="59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5"/>
      <c r="Z35" s="65"/>
      <c r="AA35" s="65"/>
      <c r="AB35" s="19"/>
      <c r="AC35" s="19"/>
      <c r="AD35" s="19"/>
      <c r="AE35" s="218"/>
      <c r="AF35" s="218"/>
      <c r="AG35" s="19"/>
      <c r="AH35" s="65"/>
      <c r="AI35" s="65"/>
      <c r="AJ35" s="65"/>
      <c r="AK35" s="243"/>
      <c r="AL35" s="243"/>
      <c r="AM35" s="339"/>
      <c r="AN35" s="339"/>
    </row>
    <row r="36" spans="1:40" s="9" customFormat="1" ht="24.95" customHeight="1" x14ac:dyDescent="0.25">
      <c r="A36" s="199">
        <v>1</v>
      </c>
      <c r="B36" s="200" t="s">
        <v>91</v>
      </c>
      <c r="C36" s="200" t="s">
        <v>24</v>
      </c>
      <c r="D36" s="201">
        <v>92255</v>
      </c>
      <c r="E36" s="235" t="s">
        <v>100</v>
      </c>
      <c r="F36" s="236" t="s">
        <v>100</v>
      </c>
      <c r="G36" s="236" t="s">
        <v>100</v>
      </c>
      <c r="H36" s="236" t="s">
        <v>100</v>
      </c>
      <c r="I36" s="236" t="s">
        <v>100</v>
      </c>
      <c r="J36" s="236" t="s">
        <v>100</v>
      </c>
      <c r="K36" s="236" t="s">
        <v>100</v>
      </c>
      <c r="L36" s="237" t="s">
        <v>100</v>
      </c>
      <c r="M36" s="151" t="s">
        <v>100</v>
      </c>
      <c r="N36" s="152">
        <f>VLOOKUP(D36,NERWY!$C$2:$F$400,4,0)</f>
        <v>9</v>
      </c>
      <c r="O36" s="155"/>
      <c r="P36" s="151" t="s">
        <v>100</v>
      </c>
      <c r="Q36" s="152">
        <f>VLOOKUP(D36,ZMYSŁY!$C$2:$F$400,4,0)</f>
        <v>6</v>
      </c>
      <c r="R36" s="155"/>
      <c r="S36" s="151" t="s">
        <v>100</v>
      </c>
      <c r="T36" s="152">
        <f>VLOOKUP(D36,KREW2!$C$2:$F$400,4,0)</f>
        <v>7</v>
      </c>
      <c r="U36" s="155">
        <v>2</v>
      </c>
      <c r="V36" s="151" t="s">
        <v>100</v>
      </c>
      <c r="W36" s="154">
        <v>7</v>
      </c>
      <c r="X36" s="154" t="s">
        <v>100</v>
      </c>
      <c r="Y36" s="152">
        <f>VLOOKUP(D36,KRĄŻENIE!$C$2:$F$400,4,0)</f>
        <v>6</v>
      </c>
      <c r="Z36" s="151" t="s">
        <v>100</v>
      </c>
      <c r="AA36" s="186">
        <f>VLOOKUP(D36,ODDECHOWY!$C$2:$F$400,4,0)</f>
        <v>7</v>
      </c>
      <c r="AB36" s="187" t="s">
        <v>100</v>
      </c>
      <c r="AC36" s="188" t="s">
        <v>166</v>
      </c>
      <c r="AD36" s="151" t="s">
        <v>100</v>
      </c>
      <c r="AE36" s="219">
        <f>VLOOKUP(D36,MOCZOWY!$C$2:$F$400,4,0)</f>
        <v>9</v>
      </c>
      <c r="AF36" s="186"/>
      <c r="AG36" s="154" t="s">
        <v>100</v>
      </c>
      <c r="AH36" s="152">
        <f>VLOOKUP(D36,POKARMOWY!$C$2:$F$400,4,0)</f>
        <v>6</v>
      </c>
      <c r="AI36" s="226"/>
      <c r="AJ36" s="226" t="s">
        <v>166</v>
      </c>
      <c r="AK36" s="258"/>
      <c r="AL36" s="258">
        <f>VLOOKUP(D36,EGZAMIN1!$C$2:$H$400,6,0)</f>
        <v>2</v>
      </c>
      <c r="AM36" s="258">
        <v>2</v>
      </c>
      <c r="AN36" s="258">
        <v>4</v>
      </c>
    </row>
    <row r="37" spans="1:40" s="9" customFormat="1" ht="24.95" customHeight="1" x14ac:dyDescent="0.25">
      <c r="A37" s="165">
        <v>2</v>
      </c>
      <c r="B37" s="163" t="s">
        <v>83</v>
      </c>
      <c r="C37" s="163" t="s">
        <v>24</v>
      </c>
      <c r="D37" s="182">
        <v>85146</v>
      </c>
      <c r="E37" s="238" t="s">
        <v>100</v>
      </c>
      <c r="F37" s="167" t="s">
        <v>100</v>
      </c>
      <c r="G37" s="167" t="s">
        <v>100</v>
      </c>
      <c r="H37" s="167" t="s">
        <v>100</v>
      </c>
      <c r="I37" s="167" t="s">
        <v>100</v>
      </c>
      <c r="J37" s="167" t="s">
        <v>100</v>
      </c>
      <c r="K37" s="167" t="s">
        <v>100</v>
      </c>
      <c r="L37" s="239" t="s">
        <v>100</v>
      </c>
      <c r="M37" s="156" t="s">
        <v>100</v>
      </c>
      <c r="N37" s="157">
        <f>VLOOKUP(D37,NERWY!$C$2:$F$400,4,0)</f>
        <v>10</v>
      </c>
      <c r="O37" s="161"/>
      <c r="P37" s="156" t="s">
        <v>100</v>
      </c>
      <c r="Q37" s="157">
        <f>VLOOKUP(D37,ZMYSŁY!$C$2:$F$400,4,0)</f>
        <v>6</v>
      </c>
      <c r="R37" s="161"/>
      <c r="S37" s="156" t="s">
        <v>100</v>
      </c>
      <c r="T37" s="157">
        <f>VLOOKUP(D37,KREW2!$C$2:$F$400,4,0)</f>
        <v>9</v>
      </c>
      <c r="U37" s="161"/>
      <c r="V37" s="156" t="s">
        <v>100</v>
      </c>
      <c r="W37" s="158">
        <v>9</v>
      </c>
      <c r="X37" s="158" t="s">
        <v>100</v>
      </c>
      <c r="Y37" s="157">
        <f>VLOOKUP(D37,KRĄŻENIE!$C$2:$F$400,4,0)</f>
        <v>8</v>
      </c>
      <c r="Z37" s="156" t="s">
        <v>100</v>
      </c>
      <c r="AA37" s="189">
        <f>VLOOKUP(D37,ODDECHOWY!$C$2:$F$400,4,0)</f>
        <v>8</v>
      </c>
      <c r="AB37" s="190" t="s">
        <v>100</v>
      </c>
      <c r="AC37" s="191">
        <f>VLOOKUP(D37,KREW1!$C$2:$F$400,4,0)</f>
        <v>10</v>
      </c>
      <c r="AD37" s="156" t="s">
        <v>100</v>
      </c>
      <c r="AE37" s="205">
        <f>VLOOKUP(D37,MOCZOWY!$C$2:$F$400,4,0)</f>
        <v>9</v>
      </c>
      <c r="AF37" s="189"/>
      <c r="AG37" s="158" t="s">
        <v>100</v>
      </c>
      <c r="AH37" s="157">
        <f>VLOOKUP(D37,POKARMOWY!$C$2:$F$400,4,0)</f>
        <v>10</v>
      </c>
      <c r="AI37" s="224">
        <f t="shared" si="0"/>
        <v>79</v>
      </c>
      <c r="AJ37" s="223" t="s">
        <v>166</v>
      </c>
      <c r="AK37" s="248">
        <v>5</v>
      </c>
      <c r="AL37" s="248"/>
      <c r="AM37" s="258"/>
      <c r="AN37" s="258"/>
    </row>
    <row r="38" spans="1:40" s="9" customFormat="1" ht="24.95" customHeight="1" x14ac:dyDescent="0.25">
      <c r="A38" s="165">
        <v>3</v>
      </c>
      <c r="B38" s="163" t="s">
        <v>85</v>
      </c>
      <c r="C38" s="163" t="s">
        <v>84</v>
      </c>
      <c r="D38" s="182">
        <v>90776</v>
      </c>
      <c r="E38" s="238" t="s">
        <v>100</v>
      </c>
      <c r="F38" s="167" t="s">
        <v>100</v>
      </c>
      <c r="G38" s="167" t="s">
        <v>100</v>
      </c>
      <c r="H38" s="167" t="s">
        <v>100</v>
      </c>
      <c r="I38" s="167" t="s">
        <v>100</v>
      </c>
      <c r="J38" s="167" t="s">
        <v>100</v>
      </c>
      <c r="K38" s="167" t="s">
        <v>100</v>
      </c>
      <c r="L38" s="239" t="s">
        <v>100</v>
      </c>
      <c r="M38" s="156" t="s">
        <v>100</v>
      </c>
      <c r="N38" s="157">
        <f>VLOOKUP(D38,NERWY!$C$2:$F$400,4,0)</f>
        <v>8</v>
      </c>
      <c r="O38" s="161"/>
      <c r="P38" s="156" t="s">
        <v>100</v>
      </c>
      <c r="Q38" s="157">
        <f>VLOOKUP(D38,ZMYSŁY!$C$2:$F$400,4,0)</f>
        <v>7</v>
      </c>
      <c r="R38" s="161"/>
      <c r="S38" s="156" t="s">
        <v>100</v>
      </c>
      <c r="T38" s="157">
        <f>VLOOKUP(D38,KREW2!$C$2:$F$400,4,0)</f>
        <v>9</v>
      </c>
      <c r="U38" s="161"/>
      <c r="V38" s="156" t="s">
        <v>100</v>
      </c>
      <c r="W38" s="158">
        <v>7</v>
      </c>
      <c r="X38" s="158" t="s">
        <v>100</v>
      </c>
      <c r="Y38" s="157">
        <f>VLOOKUP(D38,KRĄŻENIE!$C$2:$F$400,4,0)</f>
        <v>7</v>
      </c>
      <c r="Z38" s="156" t="s">
        <v>100</v>
      </c>
      <c r="AA38" s="189">
        <f>VLOOKUP(D38,ODDECHOWY!$C$2:$F$400,4,0)</f>
        <v>6</v>
      </c>
      <c r="AB38" s="190" t="s">
        <v>100</v>
      </c>
      <c r="AC38" s="191" t="s">
        <v>166</v>
      </c>
      <c r="AD38" s="156" t="s">
        <v>100</v>
      </c>
      <c r="AE38" s="205">
        <f>VLOOKUP(D38,MOCZOWY!$C$2:$F$400,4,0)</f>
        <v>8</v>
      </c>
      <c r="AF38" s="189"/>
      <c r="AG38" s="158" t="s">
        <v>100</v>
      </c>
      <c r="AH38" s="157">
        <f>VLOOKUP(D38,POKARMOWY!$C$2:$F$400,4,0)</f>
        <v>7</v>
      </c>
      <c r="AI38" s="223"/>
      <c r="AJ38" s="223" t="s">
        <v>166</v>
      </c>
      <c r="AK38" s="248"/>
      <c r="AL38" s="333">
        <f>VLOOKUP(D38,EGZAMIN1!$C$2:$H$400,6,0)</f>
        <v>3.5</v>
      </c>
      <c r="AM38" s="258"/>
      <c r="AN38" s="258"/>
    </row>
    <row r="39" spans="1:40" s="9" customFormat="1" ht="24.95" customHeight="1" x14ac:dyDescent="0.25">
      <c r="A39" s="165">
        <v>4</v>
      </c>
      <c r="B39" s="163" t="s">
        <v>86</v>
      </c>
      <c r="C39" s="163" t="s">
        <v>69</v>
      </c>
      <c r="D39" s="182">
        <v>92012</v>
      </c>
      <c r="E39" s="238" t="s">
        <v>100</v>
      </c>
      <c r="F39" s="167" t="s">
        <v>100</v>
      </c>
      <c r="G39" s="167" t="s">
        <v>100</v>
      </c>
      <c r="H39" s="167" t="s">
        <v>100</v>
      </c>
      <c r="I39" s="167" t="s">
        <v>100</v>
      </c>
      <c r="J39" s="167" t="s">
        <v>100</v>
      </c>
      <c r="K39" s="167" t="s">
        <v>100</v>
      </c>
      <c r="L39" s="239" t="s">
        <v>100</v>
      </c>
      <c r="M39" s="156" t="s">
        <v>100</v>
      </c>
      <c r="N39" s="157">
        <f>VLOOKUP(D39,NERWY!$C$2:$F$400,4,0)</f>
        <v>6</v>
      </c>
      <c r="O39" s="161"/>
      <c r="P39" s="156" t="s">
        <v>100</v>
      </c>
      <c r="Q39" s="157">
        <f>VLOOKUP(D39,ZMYSŁY!$C$2:$F$400,4,0)</f>
        <v>8</v>
      </c>
      <c r="R39" s="161"/>
      <c r="S39" s="156" t="s">
        <v>100</v>
      </c>
      <c r="T39" s="157">
        <f>VLOOKUP(D39,KREW2!$C$2:$F$400,4,0)</f>
        <v>7</v>
      </c>
      <c r="U39" s="161"/>
      <c r="V39" s="156" t="s">
        <v>100</v>
      </c>
      <c r="W39" s="158" t="s">
        <v>166</v>
      </c>
      <c r="X39" s="158" t="s">
        <v>100</v>
      </c>
      <c r="Y39" s="157">
        <f>VLOOKUP(D39,KRĄŻENIE!$C$2:$F$400,4,0)</f>
        <v>9</v>
      </c>
      <c r="Z39" s="156" t="s">
        <v>100</v>
      </c>
      <c r="AA39" s="189">
        <f>VLOOKUP(D39,ODDECHOWY!$C$2:$F$400,4,0)</f>
        <v>8</v>
      </c>
      <c r="AB39" s="190" t="s">
        <v>100</v>
      </c>
      <c r="AC39" s="191">
        <f>VLOOKUP(D39,KREW1!$C$2:$F$400,4,0)</f>
        <v>7</v>
      </c>
      <c r="AD39" s="156" t="s">
        <v>100</v>
      </c>
      <c r="AE39" s="205">
        <f>VLOOKUP(D39,MOCZOWY!$C$2:$F$400,4,0)</f>
        <v>7</v>
      </c>
      <c r="AF39" s="189"/>
      <c r="AG39" s="158" t="s">
        <v>100</v>
      </c>
      <c r="AH39" s="157">
        <f>VLOOKUP(D39,POKARMOWY!$C$2:$F$400,4,0)</f>
        <v>7</v>
      </c>
      <c r="AI39" s="223"/>
      <c r="AJ39" s="223" t="s">
        <v>166</v>
      </c>
      <c r="AK39" s="248"/>
      <c r="AL39" s="333">
        <f>VLOOKUP(D39,EGZAMIN1!$C$2:$H$400,6,0)</f>
        <v>3</v>
      </c>
      <c r="AM39" s="258"/>
      <c r="AN39" s="258"/>
    </row>
    <row r="40" spans="1:40" s="9" customFormat="1" ht="24.95" customHeight="1" x14ac:dyDescent="0.25">
      <c r="A40" s="165">
        <v>5</v>
      </c>
      <c r="B40" s="163" t="s">
        <v>92</v>
      </c>
      <c r="C40" s="163" t="s">
        <v>77</v>
      </c>
      <c r="D40" s="182">
        <v>89294</v>
      </c>
      <c r="E40" s="238" t="s">
        <v>100</v>
      </c>
      <c r="F40" s="167" t="s">
        <v>100</v>
      </c>
      <c r="G40" s="167" t="s">
        <v>100</v>
      </c>
      <c r="H40" s="167" t="s">
        <v>100</v>
      </c>
      <c r="I40" s="167" t="s">
        <v>100</v>
      </c>
      <c r="J40" s="167" t="s">
        <v>100</v>
      </c>
      <c r="K40" s="167" t="s">
        <v>100</v>
      </c>
      <c r="L40" s="239" t="s">
        <v>100</v>
      </c>
      <c r="M40" s="156" t="s">
        <v>100</v>
      </c>
      <c r="N40" s="157">
        <f>VLOOKUP(D40,NERWY!$C$2:$F$400,4,0)</f>
        <v>7</v>
      </c>
      <c r="O40" s="161"/>
      <c r="P40" s="156" t="s">
        <v>100</v>
      </c>
      <c r="Q40" s="157" t="s">
        <v>166</v>
      </c>
      <c r="R40" s="161"/>
      <c r="S40" s="181" t="s">
        <v>100</v>
      </c>
      <c r="T40" s="157">
        <f>VLOOKUP(D40,KREW2!$C$2:$F$400,4,0)</f>
        <v>7</v>
      </c>
      <c r="U40" s="161"/>
      <c r="V40" s="156" t="s">
        <v>100</v>
      </c>
      <c r="W40" s="158">
        <v>6</v>
      </c>
      <c r="X40" s="158" t="s">
        <v>100</v>
      </c>
      <c r="Y40" s="157">
        <f>VLOOKUP(D40,KRĄŻENIE!$C$2:$F$400,4,0)</f>
        <v>9</v>
      </c>
      <c r="Z40" s="156" t="s">
        <v>100</v>
      </c>
      <c r="AA40" s="189">
        <f>VLOOKUP(D40,ODDECHOWY!$C$2:$F$400,4,0)</f>
        <v>6</v>
      </c>
      <c r="AB40" s="190" t="s">
        <v>100</v>
      </c>
      <c r="AC40" s="191">
        <f>VLOOKUP(D40,KREW1!$C$2:$F$400,4,0)</f>
        <v>9</v>
      </c>
      <c r="AD40" s="156" t="s">
        <v>100</v>
      </c>
      <c r="AE40" s="205" t="s">
        <v>166</v>
      </c>
      <c r="AF40" s="189"/>
      <c r="AG40" s="158" t="s">
        <v>100</v>
      </c>
      <c r="AH40" s="157">
        <f>VLOOKUP(D40,POKARMOWY!$C$2:$F$400,4,0)</f>
        <v>7</v>
      </c>
      <c r="AI40" s="223"/>
      <c r="AJ40" s="223" t="s">
        <v>166</v>
      </c>
      <c r="AK40" s="248"/>
      <c r="AL40" s="333">
        <f>VLOOKUP(D40,EGZAMIN1!$C$2:$H$400,6,0)</f>
        <v>3.5</v>
      </c>
      <c r="AM40" s="258"/>
      <c r="AN40" s="258"/>
    </row>
    <row r="41" spans="1:40" s="9" customFormat="1" ht="24.95" customHeight="1" x14ac:dyDescent="0.25">
      <c r="A41" s="165">
        <v>6</v>
      </c>
      <c r="B41" s="163" t="s">
        <v>87</v>
      </c>
      <c r="C41" s="163" t="s">
        <v>56</v>
      </c>
      <c r="D41" s="182">
        <v>92197</v>
      </c>
      <c r="E41" s="238" t="s">
        <v>100</v>
      </c>
      <c r="F41" s="167" t="s">
        <v>100</v>
      </c>
      <c r="G41" s="167" t="s">
        <v>100</v>
      </c>
      <c r="H41" s="167" t="s">
        <v>100</v>
      </c>
      <c r="I41" s="167" t="s">
        <v>100</v>
      </c>
      <c r="J41" s="167" t="s">
        <v>100</v>
      </c>
      <c r="K41" s="167" t="s">
        <v>100</v>
      </c>
      <c r="L41" s="239" t="s">
        <v>100</v>
      </c>
      <c r="M41" s="156" t="s">
        <v>100</v>
      </c>
      <c r="N41" s="157">
        <f>VLOOKUP(D41,NERWY!$C$2:$F$400,4,0)</f>
        <v>10</v>
      </c>
      <c r="O41" s="161"/>
      <c r="P41" s="156" t="s">
        <v>100</v>
      </c>
      <c r="Q41" s="157">
        <f>VLOOKUP(D41,ZMYSŁY!$C$2:$F$400,4,0)</f>
        <v>9</v>
      </c>
      <c r="R41" s="161"/>
      <c r="S41" s="156" t="s">
        <v>100</v>
      </c>
      <c r="T41" s="157">
        <f>VLOOKUP(D41,KREW2!$C$2:$F$400,4,0)</f>
        <v>9</v>
      </c>
      <c r="U41" s="161"/>
      <c r="V41" s="156" t="s">
        <v>100</v>
      </c>
      <c r="W41" s="158" t="s">
        <v>166</v>
      </c>
      <c r="X41" s="158" t="s">
        <v>100</v>
      </c>
      <c r="Y41" s="157">
        <f>VLOOKUP(D41,KRĄŻENIE!$C$2:$F$400,4,0)</f>
        <v>9</v>
      </c>
      <c r="Z41" s="156" t="s">
        <v>100</v>
      </c>
      <c r="AA41" s="189">
        <f>VLOOKUP(D41,ODDECHOWY!$C$2:$F$400,4,0)</f>
        <v>7</v>
      </c>
      <c r="AB41" s="190" t="s">
        <v>100</v>
      </c>
      <c r="AC41" s="191">
        <f>VLOOKUP(D41,KREW1!$C$2:$F$400,4,0)</f>
        <v>9</v>
      </c>
      <c r="AD41" s="156" t="s">
        <v>100</v>
      </c>
      <c r="AE41" s="153">
        <f>VLOOKUP(D41,MOCZOWY!$C$2:$F$400,4,0)</f>
        <v>9</v>
      </c>
      <c r="AF41" s="161"/>
      <c r="AG41" s="158" t="s">
        <v>100</v>
      </c>
      <c r="AH41" s="157">
        <f>VLOOKUP(D41,POKARMOWY!$C$2:$F$400,4,0)</f>
        <v>10</v>
      </c>
      <c r="AI41" s="223"/>
      <c r="AJ41" s="223" t="s">
        <v>166</v>
      </c>
      <c r="AK41" s="248"/>
      <c r="AL41" s="333">
        <f>VLOOKUP(D41,EGZAMIN1!$C$2:$H$400,6,0)</f>
        <v>3.5</v>
      </c>
      <c r="AM41" s="258"/>
      <c r="AN41" s="258"/>
    </row>
    <row r="42" spans="1:40" s="9" customFormat="1" ht="24.95" customHeight="1" x14ac:dyDescent="0.25">
      <c r="A42" s="165">
        <v>7</v>
      </c>
      <c r="B42" s="163" t="s">
        <v>76</v>
      </c>
      <c r="C42" s="163" t="s">
        <v>75</v>
      </c>
      <c r="D42" s="182">
        <v>90786</v>
      </c>
      <c r="E42" s="238" t="s">
        <v>100</v>
      </c>
      <c r="F42" s="167" t="s">
        <v>100</v>
      </c>
      <c r="G42" s="167" t="s">
        <v>100</v>
      </c>
      <c r="H42" s="167" t="s">
        <v>100</v>
      </c>
      <c r="I42" s="167" t="s">
        <v>100</v>
      </c>
      <c r="J42" s="167" t="s">
        <v>100</v>
      </c>
      <c r="K42" s="167" t="s">
        <v>100</v>
      </c>
      <c r="L42" s="239" t="s">
        <v>100</v>
      </c>
      <c r="M42" s="156" t="s">
        <v>100</v>
      </c>
      <c r="N42" s="157">
        <f>VLOOKUP(D42,NERWY!$C$2:$F$400,4,0)</f>
        <v>8</v>
      </c>
      <c r="O42" s="161"/>
      <c r="P42" s="156" t="s">
        <v>100</v>
      </c>
      <c r="Q42" s="157">
        <f>VLOOKUP(D42,ZMYSŁY!$C$2:$F$400,4,0)</f>
        <v>8</v>
      </c>
      <c r="R42" s="161"/>
      <c r="S42" s="156" t="s">
        <v>100</v>
      </c>
      <c r="T42" s="157">
        <f>VLOOKUP(D42,KREW2!$C$2:$F$400,4,0)</f>
        <v>8</v>
      </c>
      <c r="U42" s="161"/>
      <c r="V42" s="156" t="s">
        <v>100</v>
      </c>
      <c r="W42" s="158">
        <v>8</v>
      </c>
      <c r="X42" s="158" t="s">
        <v>100</v>
      </c>
      <c r="Y42" s="157">
        <f>VLOOKUP(D42,KRĄŻENIE!$C$2:$F$400,4,0)</f>
        <v>8</v>
      </c>
      <c r="Z42" s="156" t="s">
        <v>100</v>
      </c>
      <c r="AA42" s="189">
        <f>VLOOKUP(D42,ODDECHOWY!$C$2:$F$400,4,0)</f>
        <v>8</v>
      </c>
      <c r="AB42" s="190" t="s">
        <v>100</v>
      </c>
      <c r="AC42" s="191">
        <f>VLOOKUP(D42,KREW1!$C$2:$F$400,4,0)</f>
        <v>6</v>
      </c>
      <c r="AD42" s="156" t="s">
        <v>100</v>
      </c>
      <c r="AE42" s="153">
        <f>VLOOKUP(D42,MOCZOWY!$C$2:$F$400,4,0)</f>
        <v>9</v>
      </c>
      <c r="AF42" s="161"/>
      <c r="AG42" s="158" t="s">
        <v>100</v>
      </c>
      <c r="AH42" s="157">
        <f>VLOOKUP(D42,POKARMOWY!$C$2:$F$400,4,0)</f>
        <v>7</v>
      </c>
      <c r="AI42" s="223">
        <f t="shared" si="0"/>
        <v>70</v>
      </c>
      <c r="AJ42" s="223" t="s">
        <v>166</v>
      </c>
      <c r="AK42" s="248"/>
      <c r="AL42" s="333">
        <f>VLOOKUP(D42,EGZAMIN1!$C$2:$H$400,6,0)</f>
        <v>4</v>
      </c>
      <c r="AM42" s="258"/>
      <c r="AN42" s="258"/>
    </row>
    <row r="43" spans="1:40" s="9" customFormat="1" ht="24.95" customHeight="1" x14ac:dyDescent="0.25">
      <c r="A43" s="165">
        <v>8</v>
      </c>
      <c r="B43" s="163" t="s">
        <v>78</v>
      </c>
      <c r="C43" s="163" t="s">
        <v>77</v>
      </c>
      <c r="D43" s="182">
        <v>90788</v>
      </c>
      <c r="E43" s="238" t="s">
        <v>100</v>
      </c>
      <c r="F43" s="167" t="s">
        <v>100</v>
      </c>
      <c r="G43" s="167" t="s">
        <v>100</v>
      </c>
      <c r="H43" s="167" t="s">
        <v>100</v>
      </c>
      <c r="I43" s="167" t="s">
        <v>100</v>
      </c>
      <c r="J43" s="167" t="s">
        <v>100</v>
      </c>
      <c r="K43" s="167" t="s">
        <v>100</v>
      </c>
      <c r="L43" s="239" t="s">
        <v>100</v>
      </c>
      <c r="M43" s="156" t="s">
        <v>100</v>
      </c>
      <c r="N43" s="157">
        <f>VLOOKUP(D43,NERWY!$C$2:$F$400,4,0)</f>
        <v>9</v>
      </c>
      <c r="O43" s="161"/>
      <c r="P43" s="156" t="s">
        <v>100</v>
      </c>
      <c r="Q43" s="157">
        <f>VLOOKUP(D43,ZMYSŁY!$C$2:$F$400,4,0)</f>
        <v>10</v>
      </c>
      <c r="R43" s="161"/>
      <c r="S43" s="156" t="s">
        <v>100</v>
      </c>
      <c r="T43" s="157">
        <f>VLOOKUP(D43,KREW2!$C$2:$F$400,4,0)</f>
        <v>7</v>
      </c>
      <c r="U43" s="161"/>
      <c r="V43" s="156" t="s">
        <v>100</v>
      </c>
      <c r="W43" s="158">
        <v>9</v>
      </c>
      <c r="X43" s="158" t="s">
        <v>100</v>
      </c>
      <c r="Y43" s="157">
        <f>VLOOKUP(D43,KRĄŻENIE!$C$2:$F$400,4,0)</f>
        <v>10</v>
      </c>
      <c r="Z43" s="156" t="s">
        <v>100</v>
      </c>
      <c r="AA43" s="189">
        <f>VLOOKUP(D43,ODDECHOWY!$C$2:$F$400,4,0)</f>
        <v>6</v>
      </c>
      <c r="AB43" s="190" t="s">
        <v>100</v>
      </c>
      <c r="AC43" s="191">
        <f>VLOOKUP(D43,KREW1!$C$2:$F$400,4,0)</f>
        <v>9</v>
      </c>
      <c r="AD43" s="156" t="s">
        <v>100</v>
      </c>
      <c r="AE43" s="153">
        <f>VLOOKUP(D43,MOCZOWY!$C$2:$F$400,4,0)</f>
        <v>9</v>
      </c>
      <c r="AF43" s="161"/>
      <c r="AG43" s="194" t="s">
        <v>100</v>
      </c>
      <c r="AH43" s="191">
        <v>9</v>
      </c>
      <c r="AI43" s="223"/>
      <c r="AJ43" s="223" t="s">
        <v>166</v>
      </c>
      <c r="AK43" s="248"/>
      <c r="AL43" s="333">
        <f>VLOOKUP(D43,EGZAMIN1!$C$2:$H$400,6,0)</f>
        <v>4</v>
      </c>
      <c r="AM43" s="258"/>
      <c r="AN43" s="258"/>
    </row>
    <row r="44" spans="1:40" s="9" customFormat="1" ht="24.95" customHeight="1" x14ac:dyDescent="0.25">
      <c r="A44" s="165">
        <v>9</v>
      </c>
      <c r="B44" s="163" t="s">
        <v>79</v>
      </c>
      <c r="C44" s="163" t="s">
        <v>24</v>
      </c>
      <c r="D44" s="182">
        <v>90790</v>
      </c>
      <c r="E44" s="238" t="s">
        <v>100</v>
      </c>
      <c r="F44" s="167" t="s">
        <v>100</v>
      </c>
      <c r="G44" s="167" t="s">
        <v>100</v>
      </c>
      <c r="H44" s="167" t="s">
        <v>100</v>
      </c>
      <c r="I44" s="167" t="s">
        <v>100</v>
      </c>
      <c r="J44" s="167" t="s">
        <v>100</v>
      </c>
      <c r="K44" s="167" t="s">
        <v>100</v>
      </c>
      <c r="L44" s="239" t="s">
        <v>100</v>
      </c>
      <c r="M44" s="156" t="s">
        <v>100</v>
      </c>
      <c r="N44" s="157">
        <f>VLOOKUP(D44,NERWY!$C$2:$F$400,4,0)</f>
        <v>10</v>
      </c>
      <c r="O44" s="161"/>
      <c r="P44" s="156" t="s">
        <v>100</v>
      </c>
      <c r="Q44" s="157">
        <f>VLOOKUP(D44,ZMYSŁY!$C$2:$F$400,4,0)</f>
        <v>8</v>
      </c>
      <c r="R44" s="161"/>
      <c r="S44" s="156" t="s">
        <v>100</v>
      </c>
      <c r="T44" s="157">
        <f>VLOOKUP(D44,KREW2!$C$2:$F$400,4,0)</f>
        <v>8</v>
      </c>
      <c r="U44" s="161">
        <v>2</v>
      </c>
      <c r="V44" s="156" t="s">
        <v>100</v>
      </c>
      <c r="W44" s="158">
        <v>7</v>
      </c>
      <c r="X44" s="158" t="s">
        <v>100</v>
      </c>
      <c r="Y44" s="157">
        <f>VLOOKUP(D44,KRĄŻENIE!$C$2:$F$400,4,0)</f>
        <v>10</v>
      </c>
      <c r="Z44" s="156" t="s">
        <v>100</v>
      </c>
      <c r="AA44" s="189">
        <f>VLOOKUP(D44,ODDECHOWY!$C$2:$F$400,4,0)</f>
        <v>8</v>
      </c>
      <c r="AB44" s="190" t="s">
        <v>100</v>
      </c>
      <c r="AC44" s="191">
        <f>VLOOKUP(D44,KREW1!$C$2:$F$400,4,0)</f>
        <v>8</v>
      </c>
      <c r="AD44" s="156" t="s">
        <v>100</v>
      </c>
      <c r="AE44" s="153">
        <f>VLOOKUP(D44,MOCZOWY!$C$2:$F$400,4,0)</f>
        <v>8</v>
      </c>
      <c r="AF44" s="161"/>
      <c r="AG44" s="158" t="s">
        <v>100</v>
      </c>
      <c r="AH44" s="157">
        <f>VLOOKUP(D44,POKARMOWY!$C$2:$F$400,4,0)</f>
        <v>9</v>
      </c>
      <c r="AI44" s="224">
        <v>78</v>
      </c>
      <c r="AJ44" s="223" t="s">
        <v>166</v>
      </c>
      <c r="AK44" s="248">
        <v>5</v>
      </c>
      <c r="AL44" s="248"/>
      <c r="AM44" s="258"/>
      <c r="AN44" s="258"/>
    </row>
    <row r="45" spans="1:40" s="9" customFormat="1" ht="24.95" customHeight="1" x14ac:dyDescent="0.25">
      <c r="A45" s="165">
        <v>10</v>
      </c>
      <c r="B45" s="163" t="s">
        <v>89</v>
      </c>
      <c r="C45" s="163" t="s">
        <v>60</v>
      </c>
      <c r="D45" s="182">
        <v>90791</v>
      </c>
      <c r="E45" s="238" t="s">
        <v>100</v>
      </c>
      <c r="F45" s="167" t="s">
        <v>100</v>
      </c>
      <c r="G45" s="167" t="s">
        <v>100</v>
      </c>
      <c r="H45" s="167" t="s">
        <v>100</v>
      </c>
      <c r="I45" s="167" t="s">
        <v>100</v>
      </c>
      <c r="J45" s="167" t="s">
        <v>100</v>
      </c>
      <c r="K45" s="167" t="s">
        <v>100</v>
      </c>
      <c r="L45" s="239" t="s">
        <v>100</v>
      </c>
      <c r="M45" s="156" t="s">
        <v>100</v>
      </c>
      <c r="N45" s="157">
        <f>VLOOKUP(D45,NERWY!$C$2:$F$400,4,0)</f>
        <v>10</v>
      </c>
      <c r="O45" s="161"/>
      <c r="P45" s="156" t="s">
        <v>100</v>
      </c>
      <c r="Q45" s="157">
        <f>VLOOKUP(D45,ZMYSŁY!$C$2:$F$400,4,0)</f>
        <v>8</v>
      </c>
      <c r="R45" s="161"/>
      <c r="S45" s="156" t="s">
        <v>100</v>
      </c>
      <c r="T45" s="157">
        <f>VLOOKUP(D45,KREW2!$C$2:$F$400,4,0)</f>
        <v>9</v>
      </c>
      <c r="U45" s="161"/>
      <c r="V45" s="156" t="s">
        <v>100</v>
      </c>
      <c r="W45" s="158" t="s">
        <v>166</v>
      </c>
      <c r="X45" s="158" t="s">
        <v>100</v>
      </c>
      <c r="Y45" s="157">
        <f>VLOOKUP(D45,KRĄŻENIE!$C$2:$F$400,4,0)</f>
        <v>9</v>
      </c>
      <c r="Z45" s="156" t="s">
        <v>100</v>
      </c>
      <c r="AA45" s="189" t="s">
        <v>166</v>
      </c>
      <c r="AB45" s="190" t="s">
        <v>100</v>
      </c>
      <c r="AC45" s="191">
        <f>VLOOKUP(D45,KREW1!$C$2:$F$400,4,0)</f>
        <v>9</v>
      </c>
      <c r="AD45" s="156" t="s">
        <v>100</v>
      </c>
      <c r="AE45" s="153">
        <f>VLOOKUP(D45,MOCZOWY!$C$2:$F$400,4,0)</f>
        <v>9</v>
      </c>
      <c r="AF45" s="161"/>
      <c r="AG45" s="158" t="s">
        <v>100</v>
      </c>
      <c r="AH45" s="157">
        <f>VLOOKUP(D45,POKARMOWY!$C$2:$F$400,4,0)</f>
        <v>8</v>
      </c>
      <c r="AI45" s="223"/>
      <c r="AJ45" s="223" t="s">
        <v>166</v>
      </c>
      <c r="AK45" s="248"/>
      <c r="AL45" s="333">
        <f>VLOOKUP(D45,EGZAMIN1!$C$2:$H$400,6,0)</f>
        <v>4</v>
      </c>
      <c r="AM45" s="258"/>
      <c r="AN45" s="258"/>
    </row>
    <row r="46" spans="1:40" s="9" customFormat="1" ht="24.95" customHeight="1" x14ac:dyDescent="0.25">
      <c r="A46" s="165">
        <v>11</v>
      </c>
      <c r="B46" s="163" t="s">
        <v>80</v>
      </c>
      <c r="C46" s="163" t="s">
        <v>63</v>
      </c>
      <c r="D46" s="182">
        <v>90792</v>
      </c>
      <c r="E46" s="238" t="s">
        <v>100</v>
      </c>
      <c r="F46" s="167" t="s">
        <v>100</v>
      </c>
      <c r="G46" s="167" t="s">
        <v>100</v>
      </c>
      <c r="H46" s="167" t="s">
        <v>100</v>
      </c>
      <c r="I46" s="167" t="s">
        <v>100</v>
      </c>
      <c r="J46" s="167" t="s">
        <v>100</v>
      </c>
      <c r="K46" s="167" t="s">
        <v>100</v>
      </c>
      <c r="L46" s="239" t="s">
        <v>100</v>
      </c>
      <c r="M46" s="156" t="s">
        <v>100</v>
      </c>
      <c r="N46" s="157">
        <f>VLOOKUP(D46,NERWY!$C$2:$F$400,4,0)</f>
        <v>10</v>
      </c>
      <c r="O46" s="161"/>
      <c r="P46" s="156" t="s">
        <v>100</v>
      </c>
      <c r="Q46" s="157">
        <f>VLOOKUP(D46,ZMYSŁY!$C$2:$F$400,4,0)</f>
        <v>9</v>
      </c>
      <c r="R46" s="161"/>
      <c r="S46" s="156" t="s">
        <v>100</v>
      </c>
      <c r="T46" s="157">
        <f>VLOOKUP(D46,KREW2!$C$2:$F$400,4,0)</f>
        <v>9</v>
      </c>
      <c r="U46" s="161"/>
      <c r="V46" s="156" t="s">
        <v>100</v>
      </c>
      <c r="W46" s="158">
        <v>9</v>
      </c>
      <c r="X46" s="158" t="s">
        <v>100</v>
      </c>
      <c r="Y46" s="157">
        <f>VLOOKUP(D46,KRĄŻENIE!$C$2:$F$400,4,0)</f>
        <v>7</v>
      </c>
      <c r="Z46" s="156" t="s">
        <v>100</v>
      </c>
      <c r="AA46" s="189">
        <f>VLOOKUP(D46,ODDECHOWY!$C$2:$F$400,4,0)</f>
        <v>6</v>
      </c>
      <c r="AB46" s="190" t="s">
        <v>100</v>
      </c>
      <c r="AC46" s="191">
        <f>VLOOKUP(D46,KREW1!$C$2:$F$400,4,0)</f>
        <v>10</v>
      </c>
      <c r="AD46" s="156" t="s">
        <v>100</v>
      </c>
      <c r="AE46" s="153">
        <f>VLOOKUP(D46,MOCZOWY!$C$2:$F$400,4,0)</f>
        <v>7</v>
      </c>
      <c r="AF46" s="161"/>
      <c r="AG46" s="158" t="s">
        <v>100</v>
      </c>
      <c r="AH46" s="157">
        <f>VLOOKUP(D46,POKARMOWY!$C$2:$F$400,4,0)</f>
        <v>10</v>
      </c>
      <c r="AI46" s="224">
        <f t="shared" si="0"/>
        <v>77</v>
      </c>
      <c r="AJ46" s="223" t="s">
        <v>166</v>
      </c>
      <c r="AK46" s="248">
        <v>5</v>
      </c>
      <c r="AL46" s="248"/>
      <c r="AM46" s="258"/>
      <c r="AN46" s="258"/>
    </row>
    <row r="47" spans="1:40" s="9" customFormat="1" ht="24.95" customHeight="1" x14ac:dyDescent="0.25">
      <c r="A47" s="165">
        <v>12</v>
      </c>
      <c r="B47" s="163" t="s">
        <v>81</v>
      </c>
      <c r="C47" s="163" t="s">
        <v>24</v>
      </c>
      <c r="D47" s="182">
        <v>89611</v>
      </c>
      <c r="E47" s="238" t="s">
        <v>100</v>
      </c>
      <c r="F47" s="167" t="s">
        <v>100</v>
      </c>
      <c r="G47" s="167" t="s">
        <v>100</v>
      </c>
      <c r="H47" s="167" t="s">
        <v>100</v>
      </c>
      <c r="I47" s="167" t="s">
        <v>100</v>
      </c>
      <c r="J47" s="167" t="s">
        <v>100</v>
      </c>
      <c r="K47" s="167" t="s">
        <v>100</v>
      </c>
      <c r="L47" s="239" t="s">
        <v>100</v>
      </c>
      <c r="M47" s="156" t="s">
        <v>100</v>
      </c>
      <c r="N47" s="157">
        <f>VLOOKUP(D47,NERWY!$C$2:$F$400,4,0)</f>
        <v>9</v>
      </c>
      <c r="O47" s="161"/>
      <c r="P47" s="156" t="s">
        <v>100</v>
      </c>
      <c r="Q47" s="157">
        <f>VLOOKUP(D47,ZMYSŁY!$C$2:$F$400,4,0)</f>
        <v>9</v>
      </c>
      <c r="R47" s="161"/>
      <c r="S47" s="156" t="s">
        <v>100</v>
      </c>
      <c r="T47" s="157">
        <f>VLOOKUP(D47,KREW2!$C$2:$F$400,4,0)</f>
        <v>9</v>
      </c>
      <c r="U47" s="161"/>
      <c r="V47" s="156" t="s">
        <v>100</v>
      </c>
      <c r="W47" s="158">
        <v>8</v>
      </c>
      <c r="X47" s="158" t="s">
        <v>100</v>
      </c>
      <c r="Y47" s="157">
        <f>VLOOKUP(D47,KRĄŻENIE!$C$2:$F$400,4,0)</f>
        <v>10</v>
      </c>
      <c r="Z47" s="156" t="s">
        <v>100</v>
      </c>
      <c r="AA47" s="189">
        <f>VLOOKUP(D47,ODDECHOWY!$C$2:$F$400,4,0)</f>
        <v>6</v>
      </c>
      <c r="AB47" s="190" t="s">
        <v>100</v>
      </c>
      <c r="AC47" s="191">
        <f>VLOOKUP(D47,KREW1!$C$2:$F$400,4,0)</f>
        <v>10</v>
      </c>
      <c r="AD47" s="156" t="s">
        <v>100</v>
      </c>
      <c r="AE47" s="153">
        <f>VLOOKUP(D47,MOCZOWY!$C$2:$F$400,4,0)</f>
        <v>7</v>
      </c>
      <c r="AF47" s="161"/>
      <c r="AG47" s="158" t="s">
        <v>100</v>
      </c>
      <c r="AH47" s="157">
        <f>VLOOKUP(D47,POKARMOWY!$C$2:$F$400,4,0)</f>
        <v>10</v>
      </c>
      <c r="AI47" s="224">
        <f t="shared" si="0"/>
        <v>78</v>
      </c>
      <c r="AJ47" s="223" t="s">
        <v>166</v>
      </c>
      <c r="AK47" s="248">
        <v>5</v>
      </c>
      <c r="AL47" s="248"/>
      <c r="AM47" s="258"/>
      <c r="AN47" s="258"/>
    </row>
    <row r="48" spans="1:40" s="9" customFormat="1" ht="24.95" customHeight="1" thickBot="1" x14ac:dyDescent="0.3">
      <c r="A48" s="195">
        <v>13</v>
      </c>
      <c r="B48" s="196" t="s">
        <v>82</v>
      </c>
      <c r="C48" s="196" t="s">
        <v>30</v>
      </c>
      <c r="D48" s="197">
        <v>90794</v>
      </c>
      <c r="E48" s="240" t="s">
        <v>100</v>
      </c>
      <c r="F48" s="241" t="s">
        <v>100</v>
      </c>
      <c r="G48" s="241" t="s">
        <v>100</v>
      </c>
      <c r="H48" s="241" t="s">
        <v>100</v>
      </c>
      <c r="I48" s="241" t="s">
        <v>100</v>
      </c>
      <c r="J48" s="241" t="s">
        <v>100</v>
      </c>
      <c r="K48" s="241" t="s">
        <v>100</v>
      </c>
      <c r="L48" s="242" t="s">
        <v>100</v>
      </c>
      <c r="M48" s="164" t="s">
        <v>100</v>
      </c>
      <c r="N48" s="160">
        <f>VLOOKUP(D48,NERWY!$C$2:$F$400,4,0)</f>
        <v>9</v>
      </c>
      <c r="O48" s="162"/>
      <c r="P48" s="164" t="s">
        <v>100</v>
      </c>
      <c r="Q48" s="160">
        <f>VLOOKUP(D48,ZMYSŁY!$C$2:$F$400,4,0)</f>
        <v>6</v>
      </c>
      <c r="R48" s="162"/>
      <c r="S48" s="164" t="s">
        <v>100</v>
      </c>
      <c r="T48" s="160">
        <f>VLOOKUP(D48,KREW2!$C$2:$F$400,4,0)</f>
        <v>9</v>
      </c>
      <c r="U48" s="162"/>
      <c r="V48" s="164" t="s">
        <v>100</v>
      </c>
      <c r="W48" s="159">
        <v>8</v>
      </c>
      <c r="X48" s="159" t="s">
        <v>100</v>
      </c>
      <c r="Y48" s="160">
        <f>VLOOKUP(D48,KRĄŻENIE!$C$2:$F$400,4,0)</f>
        <v>9</v>
      </c>
      <c r="Z48" s="164" t="s">
        <v>100</v>
      </c>
      <c r="AA48" s="207" t="s">
        <v>166</v>
      </c>
      <c r="AB48" s="192" t="s">
        <v>100</v>
      </c>
      <c r="AC48" s="193">
        <f>VLOOKUP(D48,KREW1!$C$2:$F$400,4,0)</f>
        <v>9</v>
      </c>
      <c r="AD48" s="164" t="s">
        <v>100</v>
      </c>
      <c r="AE48" s="169">
        <f>VLOOKUP(D48,MOCZOWY!$C$2:$F$400,4,0)</f>
        <v>7</v>
      </c>
      <c r="AF48" s="162"/>
      <c r="AG48" s="159" t="s">
        <v>100</v>
      </c>
      <c r="AH48" s="160">
        <f>VLOOKUP(D48,POKARMOWY!$C$2:$F$400,4,0)</f>
        <v>10</v>
      </c>
      <c r="AI48" s="225"/>
      <c r="AJ48" s="225" t="s">
        <v>166</v>
      </c>
      <c r="AK48" s="259"/>
      <c r="AL48" s="334">
        <f>VLOOKUP(D48,EGZAMIN1!$C$2:$H$400,6,0)</f>
        <v>4</v>
      </c>
      <c r="AM48" s="260"/>
      <c r="AN48" s="260"/>
    </row>
    <row r="49" spans="1:40" s="73" customFormat="1" ht="24.95" hidden="1" customHeight="1" thickBot="1" x14ac:dyDescent="0.3">
      <c r="A49" s="103">
        <v>14</v>
      </c>
      <c r="B49" s="104" t="s">
        <v>90</v>
      </c>
      <c r="C49" s="104" t="s">
        <v>54</v>
      </c>
      <c r="D49" s="105">
        <v>90795</v>
      </c>
      <c r="E49" s="231" t="s">
        <v>100</v>
      </c>
      <c r="F49" s="231" t="s">
        <v>100</v>
      </c>
      <c r="G49" s="231" t="s">
        <v>100</v>
      </c>
      <c r="H49" s="232" t="s">
        <v>101</v>
      </c>
      <c r="I49" s="231" t="s">
        <v>100</v>
      </c>
      <c r="J49" s="233" t="s">
        <v>101</v>
      </c>
      <c r="K49" s="233" t="s">
        <v>101</v>
      </c>
      <c r="L49" s="234" t="s">
        <v>101</v>
      </c>
      <c r="M49" s="177" t="s">
        <v>100</v>
      </c>
      <c r="N49" s="178">
        <f>VLOOKUP(D49,NERWY!$C$2:$F$400,4,0)</f>
        <v>8</v>
      </c>
      <c r="O49" s="179"/>
      <c r="P49" s="115" t="s">
        <v>100</v>
      </c>
      <c r="Q49" s="107">
        <f>VLOOKUP(D49,ZMYSŁY!$C$2:$F$400,4,0)</f>
        <v>7</v>
      </c>
      <c r="R49" s="79"/>
      <c r="S49" s="115" t="s">
        <v>100</v>
      </c>
      <c r="T49" s="107">
        <f>VLOOKUP(D49,KREW2!$C$2:$F$400,4,0)</f>
        <v>10</v>
      </c>
      <c r="U49" s="180"/>
      <c r="V49" s="180" t="s">
        <v>101</v>
      </c>
      <c r="W49" s="180" t="s">
        <v>101</v>
      </c>
      <c r="X49" s="217" t="s">
        <v>101</v>
      </c>
      <c r="Y49" s="127" t="s">
        <v>101</v>
      </c>
      <c r="Z49" s="217" t="s">
        <v>101</v>
      </c>
      <c r="AA49" s="135" t="s">
        <v>101</v>
      </c>
      <c r="AB49" s="115"/>
      <c r="AC49" s="116"/>
      <c r="AD49" s="117" t="s">
        <v>101</v>
      </c>
      <c r="AE49" s="122" t="e">
        <f>VLOOKUP(D49,MOCZOWY!$C$2:$F$400,4,0)</f>
        <v>#N/A</v>
      </c>
      <c r="AF49" s="113"/>
      <c r="AG49" s="116"/>
      <c r="AH49" s="116"/>
      <c r="AI49" s="185"/>
      <c r="AJ49" s="185"/>
      <c r="AK49" s="185"/>
      <c r="AL49" s="256"/>
      <c r="AM49" s="340"/>
      <c r="AN49" s="340"/>
    </row>
  </sheetData>
  <sortState ref="B36:D50">
    <sortCondition ref="B36"/>
  </sortState>
  <printOptions horizontalCentered="1"/>
  <pageMargins left="3.937007874015748E-2" right="3.937007874015748E-2" top="0.35433070866141736" bottom="0.15748031496062992" header="0" footer="0"/>
  <pageSetup paperSize="9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9" workbookViewId="0">
      <selection activeCell="C2" sqref="C2:C44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x14ac:dyDescent="0.25">
      <c r="A1" t="s">
        <v>102</v>
      </c>
      <c r="D1" t="s">
        <v>103</v>
      </c>
      <c r="E1" t="s">
        <v>104</v>
      </c>
      <c r="F1" s="1" t="s">
        <v>105</v>
      </c>
      <c r="G1" s="1" t="s">
        <v>106</v>
      </c>
    </row>
    <row r="2" spans="1:7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10</v>
      </c>
      <c r="G2" s="1" t="s">
        <v>106</v>
      </c>
    </row>
    <row r="3" spans="1:7" x14ac:dyDescent="0.25">
      <c r="A3" t="s">
        <v>108</v>
      </c>
      <c r="B3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5</v>
      </c>
      <c r="G3" s="1" t="s">
        <v>127</v>
      </c>
    </row>
    <row r="4" spans="1:7" x14ac:dyDescent="0.25">
      <c r="A4" t="s">
        <v>109</v>
      </c>
      <c r="B4" t="str">
        <f t="shared" si="0"/>
        <v>92255</v>
      </c>
      <c r="C4" s="38">
        <v>92255</v>
      </c>
      <c r="D4" t="s">
        <v>91</v>
      </c>
      <c r="E4" t="s">
        <v>24</v>
      </c>
      <c r="F4" s="1">
        <v>6</v>
      </c>
      <c r="G4" s="1" t="s">
        <v>106</v>
      </c>
    </row>
    <row r="5" spans="1:7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6</v>
      </c>
      <c r="G5" s="1" t="s">
        <v>106</v>
      </c>
    </row>
    <row r="6" spans="1:7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9</v>
      </c>
      <c r="G6" s="1" t="s">
        <v>106</v>
      </c>
    </row>
    <row r="7" spans="1:7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9</v>
      </c>
      <c r="G7" s="1" t="s">
        <v>106</v>
      </c>
    </row>
    <row r="8" spans="1:7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9</v>
      </c>
      <c r="G8" s="1" t="s">
        <v>106</v>
      </c>
    </row>
    <row r="9" spans="1:7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10</v>
      </c>
      <c r="G9" s="1" t="s">
        <v>106</v>
      </c>
    </row>
    <row r="10" spans="1:7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10</v>
      </c>
      <c r="G10" s="1" t="s">
        <v>106</v>
      </c>
    </row>
    <row r="11" spans="1:7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7</v>
      </c>
      <c r="G11" s="1" t="s">
        <v>106</v>
      </c>
    </row>
    <row r="12" spans="1:7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6</v>
      </c>
      <c r="G12" s="1" t="s">
        <v>106</v>
      </c>
    </row>
    <row r="13" spans="1:7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10</v>
      </c>
      <c r="G13" s="1" t="s">
        <v>106</v>
      </c>
    </row>
    <row r="14" spans="1:7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6</v>
      </c>
      <c r="G14" s="1" t="s">
        <v>106</v>
      </c>
    </row>
    <row r="15" spans="1:7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10</v>
      </c>
      <c r="G15" s="1" t="s">
        <v>106</v>
      </c>
    </row>
    <row r="16" spans="1:7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10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9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7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6</v>
      </c>
      <c r="G19" s="1" t="s">
        <v>106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9</v>
      </c>
      <c r="G20" s="1" t="s">
        <v>106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7</v>
      </c>
      <c r="G21" s="1" t="s">
        <v>106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5</v>
      </c>
      <c r="G22" s="1" t="s">
        <v>127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7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10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8</v>
      </c>
      <c r="G25" s="1" t="s">
        <v>106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8</v>
      </c>
      <c r="G26" s="1" t="s">
        <v>106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9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7</v>
      </c>
      <c r="G28" s="1" t="s">
        <v>106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9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8</v>
      </c>
      <c r="G30" s="1" t="s">
        <v>106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8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7</v>
      </c>
      <c r="G32" s="1" t="s">
        <v>106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7</v>
      </c>
      <c r="G33" s="1" t="s">
        <v>106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8</v>
      </c>
      <c r="G34" s="1" t="s">
        <v>106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7</v>
      </c>
      <c r="G35" s="1" t="s">
        <v>106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10</v>
      </c>
      <c r="G36" s="1" t="s">
        <v>106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7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G38" s="1" t="s">
        <v>147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9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8</v>
      </c>
      <c r="G40" s="1" t="s">
        <v>106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10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10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8</v>
      </c>
      <c r="G43" s="1" t="s">
        <v>106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10</v>
      </c>
      <c r="G44" s="1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9" workbookViewId="0">
      <selection activeCell="C9" sqref="C1:C1048576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x14ac:dyDescent="0.25">
      <c r="A1" t="s">
        <v>102</v>
      </c>
      <c r="D1" t="s">
        <v>103</v>
      </c>
      <c r="E1" t="s">
        <v>104</v>
      </c>
      <c r="F1" s="1" t="s">
        <v>105</v>
      </c>
      <c r="G1" s="1" t="s">
        <v>106</v>
      </c>
    </row>
    <row r="2" spans="1:7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9</v>
      </c>
      <c r="G2" s="1" t="s">
        <v>106</v>
      </c>
    </row>
    <row r="3" spans="1:7" x14ac:dyDescent="0.25">
      <c r="A3" t="s">
        <v>108</v>
      </c>
      <c r="B3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6</v>
      </c>
      <c r="G3" s="1" t="s">
        <v>106</v>
      </c>
    </row>
    <row r="4" spans="1:7" x14ac:dyDescent="0.25">
      <c r="A4" t="s">
        <v>109</v>
      </c>
      <c r="B4" t="str">
        <f t="shared" si="0"/>
        <v>92255</v>
      </c>
      <c r="C4" s="38">
        <v>92255</v>
      </c>
      <c r="D4" t="s">
        <v>91</v>
      </c>
      <c r="E4" t="s">
        <v>24</v>
      </c>
      <c r="F4" s="1">
        <v>9</v>
      </c>
      <c r="G4" s="1" t="s">
        <v>106</v>
      </c>
    </row>
    <row r="5" spans="1:7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7</v>
      </c>
      <c r="G5" s="1" t="s">
        <v>106</v>
      </c>
    </row>
    <row r="6" spans="1:7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9</v>
      </c>
      <c r="G6" s="1" t="s">
        <v>106</v>
      </c>
    </row>
    <row r="7" spans="1:7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9</v>
      </c>
      <c r="G7" s="1" t="s">
        <v>106</v>
      </c>
    </row>
    <row r="8" spans="1:7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9</v>
      </c>
      <c r="G8" s="1" t="s">
        <v>106</v>
      </c>
    </row>
    <row r="9" spans="1:7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7</v>
      </c>
      <c r="G9" s="1" t="s">
        <v>106</v>
      </c>
    </row>
    <row r="10" spans="1:7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7</v>
      </c>
      <c r="G10" s="1" t="s">
        <v>106</v>
      </c>
    </row>
    <row r="11" spans="1:7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8</v>
      </c>
      <c r="G11" s="1" t="s">
        <v>106</v>
      </c>
    </row>
    <row r="12" spans="1:7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7</v>
      </c>
      <c r="G12" s="1" t="s">
        <v>106</v>
      </c>
    </row>
    <row r="13" spans="1:7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9</v>
      </c>
      <c r="G13" s="1" t="s">
        <v>106</v>
      </c>
    </row>
    <row r="14" spans="1:7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10</v>
      </c>
      <c r="G14" s="1" t="s">
        <v>106</v>
      </c>
    </row>
    <row r="15" spans="1:7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7</v>
      </c>
      <c r="G15" s="1" t="s">
        <v>106</v>
      </c>
    </row>
    <row r="16" spans="1:7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9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9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7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7</v>
      </c>
      <c r="G19" s="1" t="s">
        <v>106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8</v>
      </c>
      <c r="G20" s="1" t="s">
        <v>106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9</v>
      </c>
      <c r="G21" s="1" t="s">
        <v>106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9</v>
      </c>
      <c r="G22" s="1" t="s">
        <v>106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8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9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8</v>
      </c>
      <c r="G25" s="1" t="s">
        <v>106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9</v>
      </c>
      <c r="G26" s="1" t="s">
        <v>106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7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8</v>
      </c>
      <c r="G28" s="1" t="s">
        <v>106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8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6</v>
      </c>
      <c r="G30" s="1" t="s">
        <v>106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9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7</v>
      </c>
      <c r="G32" s="1" t="s">
        <v>106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5</v>
      </c>
      <c r="G33" s="1" t="s">
        <v>127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6</v>
      </c>
      <c r="G34" s="1" t="s">
        <v>106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5</v>
      </c>
      <c r="G35" s="1" t="s">
        <v>127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9</v>
      </c>
      <c r="G36" s="1" t="s">
        <v>106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9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F38" s="1">
        <v>9</v>
      </c>
      <c r="G38" s="1" t="s">
        <v>106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8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9</v>
      </c>
      <c r="G40" s="1" t="s">
        <v>106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7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7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9</v>
      </c>
      <c r="G43" s="1" t="s">
        <v>106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7</v>
      </c>
      <c r="G44" s="1" t="s">
        <v>106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7" sqref="J7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7</v>
      </c>
      <c r="G2" s="1" t="s">
        <v>106</v>
      </c>
    </row>
    <row r="3" spans="1:7" x14ac:dyDescent="0.25">
      <c r="A3" t="s">
        <v>108</v>
      </c>
      <c r="B3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7</v>
      </c>
      <c r="G3" s="1" t="s">
        <v>106</v>
      </c>
    </row>
    <row r="4" spans="1:7" x14ac:dyDescent="0.25">
      <c r="A4" t="s">
        <v>109</v>
      </c>
      <c r="B4" t="str">
        <f t="shared" si="0"/>
        <v>92255</v>
      </c>
      <c r="C4" s="38">
        <v>92255</v>
      </c>
      <c r="D4" t="s">
        <v>91</v>
      </c>
      <c r="E4" t="s">
        <v>24</v>
      </c>
      <c r="F4" s="1">
        <v>4</v>
      </c>
      <c r="G4" s="1" t="s">
        <v>127</v>
      </c>
    </row>
    <row r="5" spans="1:7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8</v>
      </c>
      <c r="G5" s="1" t="s">
        <v>106</v>
      </c>
    </row>
    <row r="6" spans="1:7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5</v>
      </c>
      <c r="G6" s="1" t="s">
        <v>127</v>
      </c>
    </row>
    <row r="7" spans="1:7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7</v>
      </c>
      <c r="G7" s="1" t="s">
        <v>106</v>
      </c>
    </row>
    <row r="8" spans="1:7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6</v>
      </c>
      <c r="G8" s="1" t="s">
        <v>106</v>
      </c>
    </row>
    <row r="9" spans="1:7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7</v>
      </c>
      <c r="G9" s="1" t="s">
        <v>106</v>
      </c>
    </row>
    <row r="10" spans="1:7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10</v>
      </c>
      <c r="G10" s="1" t="s">
        <v>106</v>
      </c>
    </row>
    <row r="11" spans="1:7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9</v>
      </c>
      <c r="G11" s="1" t="s">
        <v>106</v>
      </c>
    </row>
    <row r="12" spans="1:7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9</v>
      </c>
      <c r="G12" s="1" t="s">
        <v>106</v>
      </c>
    </row>
    <row r="13" spans="1:7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9</v>
      </c>
      <c r="G13" s="1" t="s">
        <v>106</v>
      </c>
    </row>
    <row r="14" spans="1:7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4</v>
      </c>
      <c r="G14" s="1" t="s">
        <v>127</v>
      </c>
    </row>
    <row r="15" spans="1:7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6</v>
      </c>
      <c r="G15" s="1" t="s">
        <v>106</v>
      </c>
    </row>
    <row r="16" spans="1:7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10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8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7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8</v>
      </c>
      <c r="G19" s="1" t="s">
        <v>106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6</v>
      </c>
      <c r="G20" s="1" t="s">
        <v>106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5</v>
      </c>
      <c r="G21" s="1" t="s">
        <v>127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9</v>
      </c>
      <c r="G22" s="1" t="s">
        <v>106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10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10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8</v>
      </c>
      <c r="G25" s="1" t="s">
        <v>106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10</v>
      </c>
      <c r="G26" s="1" t="s">
        <v>106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8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5</v>
      </c>
      <c r="G28" s="1" t="s">
        <v>127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8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10</v>
      </c>
      <c r="G30" s="1" t="s">
        <v>106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10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7</v>
      </c>
      <c r="G32" s="1" t="s">
        <v>106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9</v>
      </c>
      <c r="G33" s="1" t="s">
        <v>106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10</v>
      </c>
      <c r="G34" s="1" t="s">
        <v>106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10</v>
      </c>
      <c r="G35" s="1" t="s">
        <v>106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9</v>
      </c>
      <c r="G36" s="1" t="s">
        <v>106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6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F38" s="1">
        <v>9</v>
      </c>
      <c r="G38" s="1" t="s">
        <v>106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8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9</v>
      </c>
      <c r="G40" s="1" t="s">
        <v>106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10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10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8</v>
      </c>
      <c r="G43" s="1" t="s">
        <v>106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9</v>
      </c>
      <c r="G44" s="1" t="s">
        <v>106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E2" sqref="E2"/>
    </sheetView>
  </sheetViews>
  <sheetFormatPr defaultRowHeight="15" x14ac:dyDescent="0.25"/>
  <cols>
    <col min="1" max="1" width="3.5703125" customWidth="1"/>
    <col min="2" max="2" width="14.42578125" customWidth="1"/>
    <col min="3" max="3" width="12.140625" customWidth="1"/>
    <col min="4" max="4" width="8.85546875" customWidth="1"/>
    <col min="5" max="8" width="9.140625" style="84" customWidth="1"/>
  </cols>
  <sheetData>
    <row r="1" spans="1:8" ht="13.5" customHeight="1" thickBot="1" x14ac:dyDescent="0.3">
      <c r="A1" s="2"/>
      <c r="B1" s="4" t="s">
        <v>0</v>
      </c>
      <c r="C1" s="4" t="s">
        <v>1</v>
      </c>
      <c r="D1" s="4"/>
      <c r="E1" s="85" t="s">
        <v>8</v>
      </c>
      <c r="F1" s="85" t="s">
        <v>9</v>
      </c>
      <c r="G1" s="85" t="s">
        <v>11</v>
      </c>
      <c r="H1" s="85" t="s">
        <v>12</v>
      </c>
    </row>
    <row r="2" spans="1:8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85" t="s">
        <v>16</v>
      </c>
      <c r="F2" s="85" t="s">
        <v>16</v>
      </c>
      <c r="G2" s="85" t="s">
        <v>16</v>
      </c>
      <c r="H2" s="85" t="s">
        <v>16</v>
      </c>
    </row>
    <row r="3" spans="1:8" ht="15" customHeight="1" thickBot="1" x14ac:dyDescent="0.3">
      <c r="A3" s="92"/>
      <c r="B3" s="93" t="s">
        <v>2</v>
      </c>
      <c r="C3" s="93"/>
      <c r="D3" s="93"/>
      <c r="E3" s="90"/>
      <c r="F3" s="90"/>
      <c r="G3" s="90"/>
      <c r="H3" s="90"/>
    </row>
    <row r="4" spans="1:8" s="9" customFormat="1" ht="24.95" customHeight="1" x14ac:dyDescent="0.25">
      <c r="A4" s="94">
        <v>1</v>
      </c>
      <c r="B4" s="18" t="s">
        <v>23</v>
      </c>
      <c r="C4" s="18" t="s">
        <v>22</v>
      </c>
      <c r="D4" s="95">
        <v>91522</v>
      </c>
      <c r="E4" s="22"/>
      <c r="F4" s="96">
        <f>VLOOKUP(D4,ZMYSŁY!$C$2:$F$400,4,0)</f>
        <v>5</v>
      </c>
      <c r="G4" s="22"/>
      <c r="H4" s="97">
        <f>VLOOKUP(D4,KREW!$C$2:$F$400,4,0)</f>
        <v>5</v>
      </c>
    </row>
    <row r="5" spans="1:8" s="9" customFormat="1" ht="24.95" customHeight="1" x14ac:dyDescent="0.25">
      <c r="A5" s="10">
        <v>2</v>
      </c>
      <c r="B5" s="13" t="s">
        <v>47</v>
      </c>
      <c r="C5" s="13" t="s">
        <v>46</v>
      </c>
      <c r="D5" s="88">
        <v>90758</v>
      </c>
      <c r="E5" s="24"/>
      <c r="F5" s="24"/>
      <c r="G5" s="24"/>
      <c r="H5" s="86">
        <f>VLOOKUP(D5,KREW!$C$2:$F$400,4,0)</f>
        <v>5</v>
      </c>
    </row>
    <row r="6" spans="1:8" s="9" customFormat="1" ht="24.95" customHeight="1" x14ac:dyDescent="0.25">
      <c r="A6" s="10">
        <v>3</v>
      </c>
      <c r="B6" s="13" t="s">
        <v>29</v>
      </c>
      <c r="C6" s="13" t="s">
        <v>28</v>
      </c>
      <c r="D6" s="88">
        <v>90902</v>
      </c>
      <c r="E6" s="91">
        <f>VLOOKUP(D6,NERWY!$C$2:$F$400,4,0)</f>
        <v>5</v>
      </c>
      <c r="F6" s="24"/>
      <c r="G6" s="24"/>
      <c r="H6" s="86">
        <f>VLOOKUP(D6,KREW!$C$2:$F$400,4,0)</f>
        <v>5</v>
      </c>
    </row>
    <row r="7" spans="1:8" s="9" customFormat="1" ht="24.95" customHeight="1" x14ac:dyDescent="0.25">
      <c r="A7" s="10">
        <v>4</v>
      </c>
      <c r="B7" s="13" t="s">
        <v>36</v>
      </c>
      <c r="C7" s="13" t="s">
        <v>24</v>
      </c>
      <c r="D7" s="88">
        <v>90926</v>
      </c>
      <c r="E7" s="24"/>
      <c r="F7" s="24"/>
      <c r="G7" s="24"/>
      <c r="H7" s="86">
        <f>VLOOKUP(D7,KREW!$C$2:$F$400,4,0)</f>
        <v>2</v>
      </c>
    </row>
    <row r="8" spans="1:8" s="9" customFormat="1" ht="24.95" customHeight="1" x14ac:dyDescent="0.25">
      <c r="A8" s="10">
        <v>5</v>
      </c>
      <c r="B8" s="13" t="s">
        <v>38</v>
      </c>
      <c r="C8" s="13" t="s">
        <v>37</v>
      </c>
      <c r="D8" s="88">
        <v>90768</v>
      </c>
      <c r="E8" s="24"/>
      <c r="F8" s="24"/>
      <c r="G8" s="91">
        <f>VLOOKUP(D8,KREW2!$C$2:$F$400,4,0)</f>
        <v>5</v>
      </c>
      <c r="H8" s="45"/>
    </row>
    <row r="9" spans="1:8" s="9" customFormat="1" ht="24.95" customHeight="1" thickBot="1" x14ac:dyDescent="0.3">
      <c r="A9" s="11">
        <v>6</v>
      </c>
      <c r="B9" s="15" t="s">
        <v>39</v>
      </c>
      <c r="C9" s="15" t="s">
        <v>34</v>
      </c>
      <c r="D9" s="98">
        <v>92232</v>
      </c>
      <c r="E9" s="26"/>
      <c r="F9" s="26"/>
      <c r="G9" s="26"/>
      <c r="H9" s="87">
        <f>VLOOKUP(D9,KREW!$C$2:$F$400,4,0)</f>
        <v>5</v>
      </c>
    </row>
    <row r="10" spans="1:8" ht="15" customHeight="1" thickBot="1" x14ac:dyDescent="0.3">
      <c r="A10" s="99"/>
      <c r="B10" s="100" t="s">
        <v>3</v>
      </c>
      <c r="C10" s="100"/>
      <c r="D10" s="101"/>
      <c r="E10" s="100"/>
      <c r="F10" s="100"/>
      <c r="G10" s="100"/>
      <c r="H10" s="100"/>
    </row>
    <row r="11" spans="1:8" s="9" customFormat="1" ht="24.95" customHeight="1" x14ac:dyDescent="0.25">
      <c r="A11" s="94">
        <v>7</v>
      </c>
      <c r="B11" s="18" t="s">
        <v>49</v>
      </c>
      <c r="C11" s="18" t="s">
        <v>48</v>
      </c>
      <c r="D11" s="95">
        <v>92192</v>
      </c>
      <c r="E11" s="96">
        <f>VLOOKUP(D11,NERWY!$C$2:$F$400,4,0)</f>
        <v>5</v>
      </c>
      <c r="F11" s="22"/>
      <c r="G11" s="22"/>
      <c r="H11" s="43"/>
    </row>
    <row r="12" spans="1:8" s="9" customFormat="1" ht="24.95" customHeight="1" x14ac:dyDescent="0.25">
      <c r="A12" s="10">
        <v>8</v>
      </c>
      <c r="B12" s="13" t="s">
        <v>53</v>
      </c>
      <c r="C12" s="13" t="s">
        <v>20</v>
      </c>
      <c r="D12" s="88">
        <v>92193</v>
      </c>
      <c r="E12" s="91">
        <f>VLOOKUP(D12,NERWY!$C$2:$F$400,4,0)</f>
        <v>5</v>
      </c>
      <c r="F12" s="24"/>
      <c r="G12" s="24"/>
      <c r="H12" s="45"/>
    </row>
    <row r="13" spans="1:8" s="9" customFormat="1" ht="24.95" customHeight="1" x14ac:dyDescent="0.25">
      <c r="A13" s="10">
        <v>9</v>
      </c>
      <c r="B13" s="13" t="s">
        <v>55</v>
      </c>
      <c r="C13" s="13" t="s">
        <v>54</v>
      </c>
      <c r="D13" s="88">
        <v>91816</v>
      </c>
      <c r="E13" s="24"/>
      <c r="F13" s="24"/>
      <c r="G13" s="24"/>
      <c r="H13" s="86">
        <f>VLOOKUP(D13,KREW!$C$2:$F$400,4,0)</f>
        <v>3</v>
      </c>
    </row>
    <row r="14" spans="1:8" s="9" customFormat="1" ht="24.95" customHeight="1" x14ac:dyDescent="0.25">
      <c r="A14" s="10">
        <v>10</v>
      </c>
      <c r="B14" s="13" t="s">
        <v>57</v>
      </c>
      <c r="C14" s="13" t="s">
        <v>56</v>
      </c>
      <c r="D14" s="88">
        <v>90831</v>
      </c>
      <c r="E14" s="24"/>
      <c r="F14" s="24"/>
      <c r="G14" s="24"/>
      <c r="H14" s="86">
        <f>VLOOKUP(D14,KREW!$C$2:$F$400,4,0)</f>
        <v>5</v>
      </c>
    </row>
    <row r="15" spans="1:8" s="9" customFormat="1" ht="24.95" customHeight="1" x14ac:dyDescent="0.25">
      <c r="A15" s="10">
        <v>11</v>
      </c>
      <c r="B15" s="13" t="s">
        <v>62</v>
      </c>
      <c r="C15" s="13" t="s">
        <v>34</v>
      </c>
      <c r="D15" s="88">
        <v>90774</v>
      </c>
      <c r="E15" s="24"/>
      <c r="F15" s="24"/>
      <c r="G15" s="24"/>
      <c r="H15" s="86">
        <f>VLOOKUP(D15,KREW!$C$2:$F$400,4,0)</f>
        <v>5</v>
      </c>
    </row>
    <row r="16" spans="1:8" s="9" customFormat="1" ht="24.95" customHeight="1" x14ac:dyDescent="0.25">
      <c r="A16" s="10">
        <v>12</v>
      </c>
      <c r="B16" s="13" t="s">
        <v>64</v>
      </c>
      <c r="C16" s="13" t="s">
        <v>63</v>
      </c>
      <c r="D16" s="88">
        <v>90773</v>
      </c>
      <c r="E16" s="24"/>
      <c r="F16" s="24"/>
      <c r="G16" s="24"/>
      <c r="H16" s="86">
        <f>VLOOKUP(D16,KREW!$C$2:$F$400,4,0)</f>
        <v>5</v>
      </c>
    </row>
    <row r="17" spans="1:8" s="9" customFormat="1" ht="24.95" customHeight="1" x14ac:dyDescent="0.25">
      <c r="A17" s="10">
        <v>13</v>
      </c>
      <c r="B17" s="13" t="s">
        <v>70</v>
      </c>
      <c r="C17" s="13" t="s">
        <v>69</v>
      </c>
      <c r="D17" s="88">
        <v>92011</v>
      </c>
      <c r="E17" s="24"/>
      <c r="F17" s="24"/>
      <c r="G17" s="24"/>
      <c r="H17" s="86">
        <f>VLOOKUP(D17,KREW!$C$2:$F$400,4,0)</f>
        <v>5</v>
      </c>
    </row>
    <row r="18" spans="1:8" s="9" customFormat="1" ht="24.95" customHeight="1" x14ac:dyDescent="0.25">
      <c r="A18" s="10">
        <v>14</v>
      </c>
      <c r="B18" s="13" t="s">
        <v>74</v>
      </c>
      <c r="C18" s="13" t="s">
        <v>73</v>
      </c>
      <c r="D18" s="88">
        <v>90780</v>
      </c>
      <c r="E18" s="24"/>
      <c r="F18" s="24"/>
      <c r="G18" s="24"/>
      <c r="H18" s="86">
        <f>VLOOKUP(D18,KREW!$C$2:$F$400,4,0)</f>
        <v>5</v>
      </c>
    </row>
    <row r="19" spans="1:8" s="9" customFormat="1" ht="24.95" customHeight="1" thickBot="1" x14ac:dyDescent="0.3">
      <c r="A19" s="11">
        <v>15</v>
      </c>
      <c r="B19" s="15" t="s">
        <v>61</v>
      </c>
      <c r="C19" s="15" t="s">
        <v>60</v>
      </c>
      <c r="D19" s="98">
        <v>91608</v>
      </c>
      <c r="E19" s="102">
        <f>VLOOKUP(D19,NERWY!$C$2:$F$400,4,0)</f>
        <v>4</v>
      </c>
      <c r="F19" s="26"/>
      <c r="G19" s="26"/>
      <c r="H19" s="47"/>
    </row>
    <row r="20" spans="1:8" ht="15" customHeight="1" thickBot="1" x14ac:dyDescent="0.3">
      <c r="A20" s="99"/>
      <c r="B20" s="100" t="s">
        <v>4</v>
      </c>
      <c r="C20" s="100"/>
      <c r="D20" s="101"/>
      <c r="E20" s="100"/>
      <c r="F20" s="100"/>
      <c r="G20" s="100"/>
      <c r="H20" s="100"/>
    </row>
    <row r="21" spans="1:8" s="9" customFormat="1" ht="24.95" customHeight="1" x14ac:dyDescent="0.25">
      <c r="A21" s="94">
        <v>16</v>
      </c>
      <c r="B21" s="18" t="s">
        <v>86</v>
      </c>
      <c r="C21" s="18" t="s">
        <v>69</v>
      </c>
      <c r="D21" s="108">
        <v>92012</v>
      </c>
      <c r="E21" s="22"/>
      <c r="F21" s="22"/>
      <c r="G21" s="22"/>
      <c r="H21" s="97">
        <f>VLOOKUP(D21,KREW!$C$2:$F$400,4,0)</f>
        <v>5</v>
      </c>
    </row>
    <row r="22" spans="1:8" s="9" customFormat="1" ht="24.95" customHeight="1" x14ac:dyDescent="0.25">
      <c r="A22" s="10">
        <v>17</v>
      </c>
      <c r="B22" s="12" t="s">
        <v>92</v>
      </c>
      <c r="C22" s="12" t="s">
        <v>77</v>
      </c>
      <c r="D22" s="16">
        <v>89294</v>
      </c>
      <c r="E22" s="24"/>
      <c r="F22" s="91">
        <f>VLOOKUP(D22,ZMYSŁY!$C$2:$F$400,4,0)</f>
        <v>5</v>
      </c>
      <c r="G22" s="24"/>
      <c r="H22" s="45"/>
    </row>
    <row r="23" spans="1:8" s="9" customFormat="1" ht="24.95" customHeight="1" x14ac:dyDescent="0.25">
      <c r="A23" s="10">
        <v>18</v>
      </c>
      <c r="B23" s="13" t="s">
        <v>87</v>
      </c>
      <c r="C23" s="13" t="s">
        <v>56</v>
      </c>
      <c r="D23" s="14">
        <v>92197</v>
      </c>
      <c r="E23" s="24"/>
      <c r="F23" s="24"/>
      <c r="G23" s="24"/>
      <c r="H23" s="86">
        <f>VLOOKUP(D23,KREW!$C$2:$F$400,4,0)</f>
        <v>5</v>
      </c>
    </row>
    <row r="24" spans="1:8" s="9" customFormat="1" ht="24.95" customHeight="1" thickBot="1" x14ac:dyDescent="0.3">
      <c r="A24" s="11">
        <v>19</v>
      </c>
      <c r="B24" s="15" t="s">
        <v>89</v>
      </c>
      <c r="C24" s="15" t="s">
        <v>60</v>
      </c>
      <c r="D24" s="17">
        <v>90791</v>
      </c>
      <c r="E24" s="26"/>
      <c r="F24" s="26"/>
      <c r="G24" s="26"/>
      <c r="H24" s="87">
        <f>VLOOKUP(D24,KREW!$C$2:$F$400,4,0)</f>
        <v>5</v>
      </c>
    </row>
    <row r="25" spans="1:8" s="73" customFormat="1" ht="24.95" hidden="1" customHeight="1" x14ac:dyDescent="0.3">
      <c r="A25" s="103">
        <v>14</v>
      </c>
      <c r="B25" s="104" t="s">
        <v>90</v>
      </c>
      <c r="C25" s="104" t="s">
        <v>54</v>
      </c>
      <c r="D25" s="105">
        <v>90795</v>
      </c>
      <c r="E25" s="106">
        <f>VLOOKUP(D25,NERWY!$C$2:$F$400,4,0)</f>
        <v>8</v>
      </c>
      <c r="F25" s="107">
        <f>VLOOKUP(D25,ZMYSŁY!$C$2:$F$400,4,0)</f>
        <v>7</v>
      </c>
      <c r="G25" s="107">
        <f>VLOOKUP(D25,KREW2!$C$2:$F$400,4,0)</f>
        <v>10</v>
      </c>
      <c r="H25" s="106" t="s">
        <v>101</v>
      </c>
    </row>
    <row r="26" spans="1:8" x14ac:dyDescent="0.25">
      <c r="E26" s="109" t="s">
        <v>160</v>
      </c>
      <c r="F26" s="109" t="s">
        <v>161</v>
      </c>
      <c r="G26" s="109" t="s">
        <v>162</v>
      </c>
      <c r="H26" s="109" t="s">
        <v>163</v>
      </c>
    </row>
    <row r="28" spans="1:8" x14ac:dyDescent="0.25">
      <c r="B28" s="110" t="s">
        <v>164</v>
      </c>
      <c r="C28" s="8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D26" sqref="D26"/>
    </sheetView>
  </sheetViews>
  <sheetFormatPr defaultRowHeight="15" x14ac:dyDescent="0.25"/>
  <cols>
    <col min="1" max="1" width="3.5703125" customWidth="1"/>
    <col min="2" max="2" width="18.42578125" customWidth="1"/>
    <col min="3" max="3" width="12.140625" customWidth="1"/>
    <col min="4" max="4" width="8.7109375" customWidth="1"/>
    <col min="5" max="10" width="9.140625" style="1" customWidth="1"/>
  </cols>
  <sheetData>
    <row r="1" spans="1:10" ht="13.5" customHeight="1" x14ac:dyDescent="0.25">
      <c r="A1" s="2"/>
      <c r="B1" s="4" t="s">
        <v>0</v>
      </c>
      <c r="C1" s="4" t="s">
        <v>1</v>
      </c>
      <c r="D1" s="111"/>
      <c r="E1" s="128" t="s">
        <v>17</v>
      </c>
      <c r="F1" s="128" t="s">
        <v>13</v>
      </c>
      <c r="G1" s="138" t="s">
        <v>10</v>
      </c>
      <c r="H1" s="128" t="s">
        <v>14</v>
      </c>
      <c r="I1" s="118" t="s">
        <v>18</v>
      </c>
      <c r="J1" s="128" t="s">
        <v>18</v>
      </c>
    </row>
    <row r="2" spans="1:10" ht="12.75" customHeight="1" thickBot="1" x14ac:dyDescent="0.3">
      <c r="A2" s="5" t="s">
        <v>5</v>
      </c>
      <c r="B2" s="6" t="s">
        <v>6</v>
      </c>
      <c r="C2" s="6" t="s">
        <v>7</v>
      </c>
      <c r="D2" s="123" t="s">
        <v>19</v>
      </c>
      <c r="E2" s="129" t="s">
        <v>16</v>
      </c>
      <c r="F2" s="129" t="s">
        <v>16</v>
      </c>
      <c r="G2" s="139" t="s">
        <v>16</v>
      </c>
      <c r="H2" s="129" t="s">
        <v>16</v>
      </c>
      <c r="I2" s="120" t="s">
        <v>15</v>
      </c>
      <c r="J2" s="121" t="s">
        <v>16</v>
      </c>
    </row>
    <row r="3" spans="1:10" ht="15" customHeight="1" thickBot="1" x14ac:dyDescent="0.3">
      <c r="A3" s="57"/>
      <c r="B3" s="58" t="s">
        <v>2</v>
      </c>
      <c r="C3" s="58"/>
      <c r="D3" s="89"/>
      <c r="E3" s="130"/>
      <c r="F3" s="130"/>
      <c r="G3" s="114"/>
      <c r="H3" s="130"/>
      <c r="I3" s="136"/>
      <c r="J3" s="137"/>
    </row>
    <row r="4" spans="1:10" s="9" customFormat="1" ht="24.95" customHeight="1" x14ac:dyDescent="0.25">
      <c r="A4" s="10">
        <v>1</v>
      </c>
      <c r="B4" s="13" t="s">
        <v>41</v>
      </c>
      <c r="C4" s="13" t="s">
        <v>40</v>
      </c>
      <c r="D4" s="88">
        <v>90752</v>
      </c>
      <c r="E4" s="131"/>
      <c r="F4" s="131"/>
      <c r="G4" s="125"/>
      <c r="H4" s="131"/>
      <c r="I4" s="44"/>
      <c r="J4" s="45">
        <f>VLOOKUP(D4,POKARMOWY!$C$2:$F$400,4,0)</f>
        <v>5</v>
      </c>
    </row>
    <row r="5" spans="1:10" s="9" customFormat="1" ht="24.95" customHeight="1" x14ac:dyDescent="0.25">
      <c r="A5" s="10">
        <v>2</v>
      </c>
      <c r="B5" s="13" t="s">
        <v>43</v>
      </c>
      <c r="C5" s="13" t="s">
        <v>42</v>
      </c>
      <c r="D5" s="88">
        <v>90754</v>
      </c>
      <c r="E5" s="131">
        <f>VLOOKUP(D5,KRĄŻENIE!$C$2:$F$400,4,0)</f>
        <v>5</v>
      </c>
      <c r="F5" s="131"/>
      <c r="G5" s="125"/>
      <c r="H5" s="131"/>
      <c r="I5" s="44"/>
      <c r="J5" s="45"/>
    </row>
    <row r="6" spans="1:10" s="9" customFormat="1" ht="24.95" customHeight="1" x14ac:dyDescent="0.25">
      <c r="A6" s="10">
        <v>3</v>
      </c>
      <c r="B6" s="13" t="s">
        <v>45</v>
      </c>
      <c r="C6" s="13" t="s">
        <v>44</v>
      </c>
      <c r="D6" s="88">
        <v>90755</v>
      </c>
      <c r="E6" s="131"/>
      <c r="F6" s="131">
        <f>VLOOKUP(D6,ODDECHOWY!$C$2:$F$400,4,0)</f>
        <v>5</v>
      </c>
      <c r="G6" s="125">
        <f>VLOOKUP(D6,KREW1!$C$2:$F$400,4,0)</f>
        <v>5</v>
      </c>
      <c r="H6" s="131"/>
      <c r="I6" s="44"/>
      <c r="J6" s="45"/>
    </row>
    <row r="7" spans="1:10" s="9" customFormat="1" ht="24.95" customHeight="1" x14ac:dyDescent="0.25">
      <c r="A7" s="10">
        <v>4</v>
      </c>
      <c r="B7" s="13" t="s">
        <v>27</v>
      </c>
      <c r="C7" s="13" t="s">
        <v>26</v>
      </c>
      <c r="D7" s="88">
        <v>90762</v>
      </c>
      <c r="E7" s="131">
        <f>VLOOKUP(D7,KRĄŻENIE!$C$2:$F$400,4,0)</f>
        <v>5</v>
      </c>
      <c r="F7" s="131"/>
      <c r="G7" s="125">
        <f>VLOOKUP(D7,KREW1!$C$2:$F$400,4,0)</f>
        <v>4</v>
      </c>
      <c r="H7" s="131"/>
      <c r="I7" s="44"/>
      <c r="J7" s="45"/>
    </row>
    <row r="8" spans="1:10" s="9" customFormat="1" ht="24.95" customHeight="1" x14ac:dyDescent="0.25">
      <c r="A8" s="10">
        <v>5</v>
      </c>
      <c r="B8" s="13" t="s">
        <v>36</v>
      </c>
      <c r="C8" s="13" t="s">
        <v>24</v>
      </c>
      <c r="D8" s="88">
        <v>90926</v>
      </c>
      <c r="E8" s="131">
        <f>VLOOKUP(D8,KRĄŻENIE!$C$2:$F$400,4,0)</f>
        <v>5</v>
      </c>
      <c r="F8" s="131"/>
      <c r="G8" s="125"/>
      <c r="H8" s="131"/>
      <c r="I8" s="44"/>
      <c r="J8" s="45"/>
    </row>
    <row r="9" spans="1:10" s="9" customFormat="1" ht="24.95" customHeight="1" x14ac:dyDescent="0.25">
      <c r="A9" s="10">
        <v>6</v>
      </c>
      <c r="B9" s="13" t="s">
        <v>38</v>
      </c>
      <c r="C9" s="13" t="s">
        <v>37</v>
      </c>
      <c r="D9" s="88">
        <v>90768</v>
      </c>
      <c r="E9" s="131"/>
      <c r="F9" s="131"/>
      <c r="G9" s="125">
        <f>VLOOKUP(D9,KREW1!$C$2:$F$400,4,0)</f>
        <v>5</v>
      </c>
      <c r="H9" s="131"/>
      <c r="I9" s="44"/>
      <c r="J9" s="45"/>
    </row>
    <row r="10" spans="1:10" s="9" customFormat="1" ht="24.95" customHeight="1" thickBot="1" x14ac:dyDescent="0.3">
      <c r="A10" s="60">
        <v>7</v>
      </c>
      <c r="B10" s="61" t="s">
        <v>39</v>
      </c>
      <c r="C10" s="61" t="s">
        <v>34</v>
      </c>
      <c r="D10" s="124">
        <v>92232</v>
      </c>
      <c r="E10" s="132"/>
      <c r="F10" s="132">
        <f>VLOOKUP(D10,ODDECHOWY!$C$2:$F$400,4,0)</f>
        <v>5</v>
      </c>
      <c r="G10" s="126"/>
      <c r="H10" s="132"/>
      <c r="I10" s="46"/>
      <c r="J10" s="47"/>
    </row>
    <row r="11" spans="1:10" ht="15" customHeight="1" thickBot="1" x14ac:dyDescent="0.3">
      <c r="A11" s="57"/>
      <c r="B11" s="58" t="s">
        <v>3</v>
      </c>
      <c r="C11" s="58"/>
      <c r="D11" s="89"/>
      <c r="E11" s="130"/>
      <c r="F11" s="130"/>
      <c r="G11" s="114"/>
      <c r="H11" s="130"/>
      <c r="I11" s="136"/>
      <c r="J11" s="137"/>
    </row>
    <row r="12" spans="1:10" s="9" customFormat="1" ht="24.95" customHeight="1" x14ac:dyDescent="0.25">
      <c r="A12" s="10">
        <v>8</v>
      </c>
      <c r="B12" s="13" t="s">
        <v>53</v>
      </c>
      <c r="C12" s="13" t="s">
        <v>20</v>
      </c>
      <c r="D12" s="88">
        <v>92193</v>
      </c>
      <c r="E12" s="131"/>
      <c r="F12" s="131">
        <f>VLOOKUP(D12,ODDECHOWY!$C$2:$F$400,4,0)</f>
        <v>5</v>
      </c>
      <c r="G12" s="125"/>
      <c r="H12" s="131"/>
      <c r="I12" s="44"/>
      <c r="J12" s="45"/>
    </row>
    <row r="13" spans="1:10" s="9" customFormat="1" ht="24.95" customHeight="1" x14ac:dyDescent="0.25">
      <c r="A13" s="10">
        <v>9</v>
      </c>
      <c r="B13" s="13" t="s">
        <v>57</v>
      </c>
      <c r="C13" s="13" t="s">
        <v>56</v>
      </c>
      <c r="D13" s="88">
        <v>90831</v>
      </c>
      <c r="E13" s="131"/>
      <c r="F13" s="131"/>
      <c r="G13" s="125"/>
      <c r="H13" s="131"/>
      <c r="I13" s="44"/>
      <c r="J13" s="45">
        <f>VLOOKUP(D13,POKARMOWY!$C$2:$F$400,4,0)</f>
        <v>5</v>
      </c>
    </row>
    <row r="14" spans="1:10" s="9" customFormat="1" ht="24.95" customHeight="1" x14ac:dyDescent="0.25">
      <c r="A14" s="10">
        <v>10</v>
      </c>
      <c r="B14" s="13" t="s">
        <v>62</v>
      </c>
      <c r="C14" s="13" t="s">
        <v>34</v>
      </c>
      <c r="D14" s="88">
        <v>90774</v>
      </c>
      <c r="E14" s="131"/>
      <c r="F14" s="131">
        <f>VLOOKUP(D14,ODDECHOWY!$C$2:$F$400,4,0)</f>
        <v>2</v>
      </c>
      <c r="G14" s="125"/>
      <c r="H14" s="131"/>
      <c r="I14" s="44"/>
      <c r="J14" s="45"/>
    </row>
    <row r="15" spans="1:10" s="9" customFormat="1" ht="24.95" customHeight="1" thickBot="1" x14ac:dyDescent="0.3">
      <c r="A15" s="60">
        <v>11</v>
      </c>
      <c r="B15" s="61" t="s">
        <v>61</v>
      </c>
      <c r="C15" s="61" t="s">
        <v>60</v>
      </c>
      <c r="D15" s="124">
        <v>91608</v>
      </c>
      <c r="E15" s="132"/>
      <c r="F15" s="132"/>
      <c r="G15" s="126"/>
      <c r="H15" s="132">
        <f>VLOOKUP(D15,MOCZOWY!$C$2:$F$400,4,0)</f>
        <v>5</v>
      </c>
      <c r="I15" s="46"/>
      <c r="J15" s="47"/>
    </row>
    <row r="16" spans="1:10" ht="15" customHeight="1" thickBot="1" x14ac:dyDescent="0.3">
      <c r="A16" s="57"/>
      <c r="B16" s="58" t="s">
        <v>4</v>
      </c>
      <c r="C16" s="58"/>
      <c r="D16" s="89"/>
      <c r="E16" s="130"/>
      <c r="F16" s="130"/>
      <c r="G16" s="114"/>
      <c r="H16" s="130"/>
      <c r="I16" s="136"/>
      <c r="J16" s="137"/>
    </row>
    <row r="17" spans="1:10" s="9" customFormat="1" ht="24.95" customHeight="1" x14ac:dyDescent="0.25">
      <c r="A17" s="94">
        <v>12</v>
      </c>
      <c r="B17" s="18" t="s">
        <v>91</v>
      </c>
      <c r="C17" s="18" t="s">
        <v>24</v>
      </c>
      <c r="D17" s="140">
        <v>92255</v>
      </c>
      <c r="E17" s="133"/>
      <c r="F17" s="133"/>
      <c r="G17" s="134">
        <f>VLOOKUP(D17,KREW1!$C$2:$F$400,4,0)</f>
        <v>4</v>
      </c>
      <c r="H17" s="133"/>
      <c r="I17" s="42"/>
      <c r="J17" s="43"/>
    </row>
    <row r="18" spans="1:10" s="9" customFormat="1" ht="24.95" customHeight="1" x14ac:dyDescent="0.25">
      <c r="A18" s="10">
        <v>13</v>
      </c>
      <c r="B18" s="13" t="s">
        <v>85</v>
      </c>
      <c r="C18" s="13" t="s">
        <v>84</v>
      </c>
      <c r="D18" s="141">
        <v>90776</v>
      </c>
      <c r="E18" s="131"/>
      <c r="F18" s="131"/>
      <c r="G18" s="125">
        <f>VLOOKUP(D18,KREW1!$C$2:$F$400,4,0)</f>
        <v>5</v>
      </c>
      <c r="H18" s="131"/>
      <c r="I18" s="44"/>
      <c r="J18" s="45"/>
    </row>
    <row r="19" spans="1:10" s="9" customFormat="1" ht="24.95" customHeight="1" x14ac:dyDescent="0.25">
      <c r="A19" s="10">
        <v>14</v>
      </c>
      <c r="B19" s="12" t="s">
        <v>92</v>
      </c>
      <c r="C19" s="12" t="s">
        <v>77</v>
      </c>
      <c r="D19" s="142">
        <v>89294</v>
      </c>
      <c r="E19" s="131"/>
      <c r="F19" s="131"/>
      <c r="G19" s="125"/>
      <c r="H19" s="131">
        <f>VLOOKUP(D19,MOCZOWY!$C$2:$F$400,4,0)</f>
        <v>5</v>
      </c>
      <c r="I19" s="44"/>
      <c r="J19" s="45"/>
    </row>
    <row r="20" spans="1:10" s="9" customFormat="1" ht="24.95" customHeight="1" x14ac:dyDescent="0.25">
      <c r="A20" s="10">
        <v>15</v>
      </c>
      <c r="B20" s="13" t="s">
        <v>78</v>
      </c>
      <c r="C20" s="13" t="s">
        <v>77</v>
      </c>
      <c r="D20" s="141">
        <v>90788</v>
      </c>
      <c r="E20" s="131"/>
      <c r="F20" s="131"/>
      <c r="G20" s="125"/>
      <c r="H20" s="131"/>
      <c r="I20" s="112" t="s">
        <v>159</v>
      </c>
      <c r="J20" s="45">
        <f>VLOOKUP(D20,POKARMOWY!$C$2:$F$400,4,0)</f>
        <v>0</v>
      </c>
    </row>
    <row r="21" spans="1:10" s="33" customFormat="1" ht="24.95" hidden="1" customHeight="1" x14ac:dyDescent="0.25">
      <c r="A21" s="28">
        <v>9</v>
      </c>
      <c r="B21" s="29" t="s">
        <v>88</v>
      </c>
      <c r="C21" s="29" t="s">
        <v>67</v>
      </c>
      <c r="D21" s="143">
        <v>90789</v>
      </c>
      <c r="E21" s="131" t="e">
        <f>VLOOKUP(D21,KRĄŻENIE!$C$2:$F$400,4,0)</f>
        <v>#N/A</v>
      </c>
      <c r="F21" s="131" t="e">
        <f>VLOOKUP(D21,ODDECHOWY!$C$2:$F$400,4,0)</f>
        <v>#N/A</v>
      </c>
      <c r="G21" s="125" t="e">
        <f>VLOOKUP(D21,KREW1!$C$2:$F$400,4,0)</f>
        <v>#N/A</v>
      </c>
      <c r="H21" s="131" t="e">
        <f>VLOOKUP(D21,MOCZOWY!$C$2:$F$400,4,0)</f>
        <v>#N/A</v>
      </c>
      <c r="I21" s="66"/>
      <c r="J21" s="45" t="e">
        <f>VLOOKUP(D21,POKARMOWY!$C$2:$F$400,4,0)</f>
        <v>#N/A</v>
      </c>
    </row>
    <row r="22" spans="1:10" s="9" customFormat="1" ht="24.95" customHeight="1" thickBot="1" x14ac:dyDescent="0.3">
      <c r="A22" s="11">
        <v>16</v>
      </c>
      <c r="B22" s="15" t="s">
        <v>82</v>
      </c>
      <c r="C22" s="15" t="s">
        <v>30</v>
      </c>
      <c r="D22" s="144">
        <v>90794</v>
      </c>
      <c r="E22" s="132"/>
      <c r="F22" s="132">
        <f>VLOOKUP(D22,ODDECHOWY!$C$2:$F$400,4,0)</f>
        <v>5</v>
      </c>
      <c r="G22" s="126"/>
      <c r="H22" s="132"/>
      <c r="I22" s="46"/>
      <c r="J22" s="47"/>
    </row>
    <row r="23" spans="1:10" s="73" customFormat="1" ht="24.95" hidden="1" customHeight="1" x14ac:dyDescent="0.3">
      <c r="A23" s="103">
        <v>14</v>
      </c>
      <c r="B23" s="104" t="s">
        <v>90</v>
      </c>
      <c r="C23" s="104" t="s">
        <v>54</v>
      </c>
      <c r="D23" s="105">
        <v>90795</v>
      </c>
      <c r="E23" s="127" t="s">
        <v>101</v>
      </c>
      <c r="F23" s="135" t="s">
        <v>101</v>
      </c>
      <c r="G23" s="116"/>
      <c r="H23" s="122" t="e">
        <f>VLOOKUP(D23,MOCZOWY!$C$2:$F$400,4,0)</f>
        <v>#N/A</v>
      </c>
      <c r="I23" s="116"/>
      <c r="J23" s="116"/>
    </row>
    <row r="24" spans="1:10" ht="24.95" customHeight="1" x14ac:dyDescent="0.25">
      <c r="B24" s="110" t="s">
        <v>165</v>
      </c>
      <c r="E24" s="170" t="s">
        <v>167</v>
      </c>
      <c r="F24" s="170" t="s">
        <v>168</v>
      </c>
      <c r="G24" s="170" t="s">
        <v>168</v>
      </c>
      <c r="H24" s="170" t="s">
        <v>161</v>
      </c>
      <c r="I24" s="170"/>
      <c r="J24" s="170" t="s">
        <v>167</v>
      </c>
    </row>
  </sheetData>
  <pageMargins left="0.7" right="0.7" top="0.75" bottom="0.75" header="0.3" footer="0.3"/>
  <pageSetup paperSize="9" scale="8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27" workbookViewId="0">
      <selection sqref="A1:F48"/>
    </sheetView>
  </sheetViews>
  <sheetFormatPr defaultRowHeight="15" x14ac:dyDescent="0.25"/>
  <cols>
    <col min="1" max="1" width="3.5703125" customWidth="1"/>
    <col min="2" max="2" width="14.42578125" customWidth="1"/>
    <col min="3" max="3" width="11.28515625" customWidth="1"/>
    <col min="4" max="4" width="8.7109375" customWidth="1"/>
    <col min="5" max="5" width="17.140625" style="1" customWidth="1"/>
    <col min="6" max="6" width="11.28515625" style="1" customWidth="1"/>
  </cols>
  <sheetData>
    <row r="1" spans="1:6" ht="13.5" customHeight="1" x14ac:dyDescent="0.25">
      <c r="A1" s="2"/>
      <c r="B1" s="4" t="s">
        <v>0</v>
      </c>
      <c r="C1" s="4" t="s">
        <v>1</v>
      </c>
      <c r="D1" s="4"/>
      <c r="E1" s="220" t="s">
        <v>171</v>
      </c>
      <c r="F1" s="216" t="s">
        <v>172</v>
      </c>
    </row>
    <row r="2" spans="1:6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221" t="s">
        <v>169</v>
      </c>
      <c r="F2" s="229"/>
    </row>
    <row r="3" spans="1:6" ht="15" customHeight="1" thickBot="1" x14ac:dyDescent="0.3">
      <c r="A3" s="57"/>
      <c r="B3" s="58" t="s">
        <v>2</v>
      </c>
      <c r="C3" s="58"/>
      <c r="D3" s="58"/>
      <c r="E3" s="175" t="s">
        <v>170</v>
      </c>
      <c r="F3" s="230"/>
    </row>
    <row r="4" spans="1:6" s="9" customFormat="1" ht="24.95" customHeight="1" x14ac:dyDescent="0.25">
      <c r="A4" s="145">
        <v>1</v>
      </c>
      <c r="B4" s="146" t="s">
        <v>21</v>
      </c>
      <c r="C4" s="146" t="s">
        <v>20</v>
      </c>
      <c r="D4" s="147">
        <v>90751</v>
      </c>
      <c r="E4" s="222">
        <v>76</v>
      </c>
      <c r="F4" s="184" t="s">
        <v>166</v>
      </c>
    </row>
    <row r="5" spans="1:6" s="9" customFormat="1" ht="24.95" customHeight="1" x14ac:dyDescent="0.25">
      <c r="A5" s="165">
        <v>2</v>
      </c>
      <c r="B5" s="163" t="s">
        <v>41</v>
      </c>
      <c r="C5" s="163" t="s">
        <v>40</v>
      </c>
      <c r="D5" s="166">
        <v>90752</v>
      </c>
      <c r="E5" s="223"/>
      <c r="F5" s="183" t="s">
        <v>166</v>
      </c>
    </row>
    <row r="6" spans="1:6" s="9" customFormat="1" ht="24.95" customHeight="1" x14ac:dyDescent="0.25">
      <c r="A6" s="165">
        <v>3</v>
      </c>
      <c r="B6" s="163" t="s">
        <v>43</v>
      </c>
      <c r="C6" s="163" t="s">
        <v>42</v>
      </c>
      <c r="D6" s="166">
        <v>90754</v>
      </c>
      <c r="E6" s="223"/>
      <c r="F6" s="183" t="s">
        <v>166</v>
      </c>
    </row>
    <row r="7" spans="1:6" s="9" customFormat="1" ht="24.95" customHeight="1" x14ac:dyDescent="0.25">
      <c r="A7" s="165">
        <v>4</v>
      </c>
      <c r="B7" s="163" t="s">
        <v>45</v>
      </c>
      <c r="C7" s="163" t="s">
        <v>44</v>
      </c>
      <c r="D7" s="166">
        <v>90755</v>
      </c>
      <c r="E7" s="223"/>
      <c r="F7" s="183" t="s">
        <v>166</v>
      </c>
    </row>
    <row r="8" spans="1:6" s="9" customFormat="1" ht="24.95" customHeight="1" x14ac:dyDescent="0.25">
      <c r="A8" s="165">
        <v>5</v>
      </c>
      <c r="B8" s="163" t="s">
        <v>23</v>
      </c>
      <c r="C8" s="163" t="s">
        <v>22</v>
      </c>
      <c r="D8" s="166">
        <v>91522</v>
      </c>
      <c r="E8" s="223"/>
      <c r="F8" s="183" t="s">
        <v>166</v>
      </c>
    </row>
    <row r="9" spans="1:6" s="9" customFormat="1" ht="24.95" customHeight="1" x14ac:dyDescent="0.25">
      <c r="A9" s="165">
        <v>6</v>
      </c>
      <c r="B9" s="163" t="s">
        <v>47</v>
      </c>
      <c r="C9" s="163" t="s">
        <v>46</v>
      </c>
      <c r="D9" s="166">
        <v>90758</v>
      </c>
      <c r="E9" s="223"/>
      <c r="F9" s="183" t="s">
        <v>166</v>
      </c>
    </row>
    <row r="10" spans="1:6" s="9" customFormat="1" ht="24.95" customHeight="1" x14ac:dyDescent="0.25">
      <c r="A10" s="165">
        <v>7</v>
      </c>
      <c r="B10" s="163" t="s">
        <v>25</v>
      </c>
      <c r="C10" s="163" t="s">
        <v>24</v>
      </c>
      <c r="D10" s="166">
        <v>90761</v>
      </c>
      <c r="E10" s="224">
        <v>81</v>
      </c>
      <c r="F10" s="183" t="s">
        <v>166</v>
      </c>
    </row>
    <row r="11" spans="1:6" s="9" customFormat="1" ht="24.95" customHeight="1" x14ac:dyDescent="0.25">
      <c r="A11" s="165">
        <v>8</v>
      </c>
      <c r="B11" s="163" t="s">
        <v>27</v>
      </c>
      <c r="C11" s="163" t="s">
        <v>26</v>
      </c>
      <c r="D11" s="166">
        <v>90762</v>
      </c>
      <c r="E11" s="223"/>
      <c r="F11" s="183" t="s">
        <v>166</v>
      </c>
    </row>
    <row r="12" spans="1:6" s="9" customFormat="1" ht="24.95" customHeight="1" x14ac:dyDescent="0.25">
      <c r="A12" s="165">
        <v>9</v>
      </c>
      <c r="B12" s="163" t="s">
        <v>29</v>
      </c>
      <c r="C12" s="163" t="s">
        <v>28</v>
      </c>
      <c r="D12" s="166">
        <v>90902</v>
      </c>
      <c r="E12" s="223"/>
      <c r="F12" s="183" t="s">
        <v>166</v>
      </c>
    </row>
    <row r="13" spans="1:6" s="9" customFormat="1" ht="24.95" customHeight="1" x14ac:dyDescent="0.25">
      <c r="A13" s="165">
        <v>10</v>
      </c>
      <c r="B13" s="163" t="s">
        <v>31</v>
      </c>
      <c r="C13" s="163" t="s">
        <v>30</v>
      </c>
      <c r="D13" s="166">
        <v>90763</v>
      </c>
      <c r="E13" s="224">
        <v>80</v>
      </c>
      <c r="F13" s="183" t="s">
        <v>166</v>
      </c>
    </row>
    <row r="14" spans="1:6" s="9" customFormat="1" ht="24.95" customHeight="1" x14ac:dyDescent="0.25">
      <c r="A14" s="165">
        <v>11</v>
      </c>
      <c r="B14" s="163" t="s">
        <v>33</v>
      </c>
      <c r="C14" s="163" t="s">
        <v>32</v>
      </c>
      <c r="D14" s="166">
        <v>90764</v>
      </c>
      <c r="E14" s="224">
        <v>72</v>
      </c>
      <c r="F14" s="183" t="s">
        <v>166</v>
      </c>
    </row>
    <row r="15" spans="1:6" s="9" customFormat="1" ht="24.95" customHeight="1" x14ac:dyDescent="0.25">
      <c r="A15" s="165">
        <v>12</v>
      </c>
      <c r="B15" s="163" t="s">
        <v>35</v>
      </c>
      <c r="C15" s="163" t="s">
        <v>34</v>
      </c>
      <c r="D15" s="166">
        <v>90765</v>
      </c>
      <c r="E15" s="223">
        <v>71</v>
      </c>
      <c r="F15" s="183" t="s">
        <v>166</v>
      </c>
    </row>
    <row r="16" spans="1:6" s="9" customFormat="1" ht="24.95" customHeight="1" x14ac:dyDescent="0.25">
      <c r="A16" s="165">
        <v>13</v>
      </c>
      <c r="B16" s="163" t="s">
        <v>36</v>
      </c>
      <c r="C16" s="163" t="s">
        <v>24</v>
      </c>
      <c r="D16" s="166">
        <v>90926</v>
      </c>
      <c r="E16" s="223"/>
      <c r="F16" s="183" t="s">
        <v>166</v>
      </c>
    </row>
    <row r="17" spans="1:6" s="9" customFormat="1" ht="24.95" customHeight="1" x14ac:dyDescent="0.25">
      <c r="A17" s="165">
        <v>14</v>
      </c>
      <c r="B17" s="163" t="s">
        <v>38</v>
      </c>
      <c r="C17" s="163" t="s">
        <v>37</v>
      </c>
      <c r="D17" s="166">
        <v>90768</v>
      </c>
      <c r="E17" s="223"/>
      <c r="F17" s="183" t="s">
        <v>166</v>
      </c>
    </row>
    <row r="18" spans="1:6" s="9" customFormat="1" ht="24.95" customHeight="1" thickBot="1" x14ac:dyDescent="0.3">
      <c r="A18" s="202">
        <v>15</v>
      </c>
      <c r="B18" s="203" t="s">
        <v>39</v>
      </c>
      <c r="C18" s="203" t="s">
        <v>34</v>
      </c>
      <c r="D18" s="204">
        <v>92232</v>
      </c>
      <c r="E18" s="225"/>
      <c r="F18" s="198" t="s">
        <v>166</v>
      </c>
    </row>
    <row r="19" spans="1:6" ht="15" customHeight="1" thickBot="1" x14ac:dyDescent="0.3">
      <c r="A19" s="57"/>
      <c r="B19" s="58" t="s">
        <v>3</v>
      </c>
      <c r="C19" s="58"/>
      <c r="D19" s="58"/>
      <c r="E19" s="65"/>
      <c r="F19" s="65"/>
    </row>
    <row r="20" spans="1:6" s="9" customFormat="1" ht="24.95" customHeight="1" x14ac:dyDescent="0.25">
      <c r="A20" s="145">
        <v>1</v>
      </c>
      <c r="B20" s="146" t="s">
        <v>49</v>
      </c>
      <c r="C20" s="146" t="s">
        <v>48</v>
      </c>
      <c r="D20" s="147">
        <v>92192</v>
      </c>
      <c r="E20" s="226"/>
      <c r="F20" s="184" t="s">
        <v>166</v>
      </c>
    </row>
    <row r="21" spans="1:6" s="9" customFormat="1" ht="24.95" customHeight="1" x14ac:dyDescent="0.25">
      <c r="A21" s="165">
        <v>2</v>
      </c>
      <c r="B21" s="163" t="s">
        <v>50</v>
      </c>
      <c r="C21" s="163" t="s">
        <v>26</v>
      </c>
      <c r="D21" s="166">
        <v>90759</v>
      </c>
      <c r="E21" s="227">
        <v>78</v>
      </c>
      <c r="F21" s="183" t="s">
        <v>166</v>
      </c>
    </row>
    <row r="22" spans="1:6" s="9" customFormat="1" ht="24.95" customHeight="1" x14ac:dyDescent="0.25">
      <c r="A22" s="165">
        <v>3</v>
      </c>
      <c r="B22" s="163" t="s">
        <v>52</v>
      </c>
      <c r="C22" s="163" t="s">
        <v>51</v>
      </c>
      <c r="D22" s="166">
        <v>90760</v>
      </c>
      <c r="E22" s="227">
        <v>74</v>
      </c>
      <c r="F22" s="183" t="s">
        <v>166</v>
      </c>
    </row>
    <row r="23" spans="1:6" s="9" customFormat="1" ht="24.95" customHeight="1" x14ac:dyDescent="0.25">
      <c r="A23" s="165">
        <v>4</v>
      </c>
      <c r="B23" s="163" t="s">
        <v>53</v>
      </c>
      <c r="C23" s="163" t="s">
        <v>20</v>
      </c>
      <c r="D23" s="166">
        <v>92193</v>
      </c>
      <c r="E23" s="228"/>
      <c r="F23" s="183" t="s">
        <v>166</v>
      </c>
    </row>
    <row r="24" spans="1:6" s="9" customFormat="1" ht="24.95" customHeight="1" x14ac:dyDescent="0.25">
      <c r="A24" s="165">
        <v>5</v>
      </c>
      <c r="B24" s="163" t="s">
        <v>55</v>
      </c>
      <c r="C24" s="163" t="s">
        <v>54</v>
      </c>
      <c r="D24" s="166">
        <v>91816</v>
      </c>
      <c r="E24" s="228"/>
      <c r="F24" s="183" t="s">
        <v>166</v>
      </c>
    </row>
    <row r="25" spans="1:6" s="9" customFormat="1" ht="24.95" customHeight="1" x14ac:dyDescent="0.25">
      <c r="A25" s="165">
        <v>6</v>
      </c>
      <c r="B25" s="163" t="s">
        <v>57</v>
      </c>
      <c r="C25" s="163" t="s">
        <v>56</v>
      </c>
      <c r="D25" s="166">
        <v>90831</v>
      </c>
      <c r="E25" s="228"/>
      <c r="F25" s="183" t="s">
        <v>166</v>
      </c>
    </row>
    <row r="26" spans="1:6" s="9" customFormat="1" ht="24.95" customHeight="1" x14ac:dyDescent="0.25">
      <c r="A26" s="165">
        <v>7</v>
      </c>
      <c r="B26" s="163" t="s">
        <v>59</v>
      </c>
      <c r="C26" s="163" t="s">
        <v>58</v>
      </c>
      <c r="D26" s="166">
        <v>90770</v>
      </c>
      <c r="E26" s="227">
        <v>75</v>
      </c>
      <c r="F26" s="183" t="s">
        <v>166</v>
      </c>
    </row>
    <row r="27" spans="1:6" s="9" customFormat="1" ht="24.95" customHeight="1" x14ac:dyDescent="0.25">
      <c r="A27" s="165">
        <v>8</v>
      </c>
      <c r="B27" s="163" t="s">
        <v>62</v>
      </c>
      <c r="C27" s="163" t="s">
        <v>34</v>
      </c>
      <c r="D27" s="166">
        <v>90774</v>
      </c>
      <c r="E27" s="228"/>
      <c r="F27" s="183" t="s">
        <v>166</v>
      </c>
    </row>
    <row r="28" spans="1:6" s="9" customFormat="1" ht="24.95" customHeight="1" x14ac:dyDescent="0.25">
      <c r="A28" s="165">
        <v>9</v>
      </c>
      <c r="B28" s="163" t="s">
        <v>64</v>
      </c>
      <c r="C28" s="163" t="s">
        <v>63</v>
      </c>
      <c r="D28" s="166">
        <v>90773</v>
      </c>
      <c r="E28" s="228"/>
      <c r="F28" s="183" t="s">
        <v>166</v>
      </c>
    </row>
    <row r="29" spans="1:6" s="9" customFormat="1" ht="24.95" customHeight="1" x14ac:dyDescent="0.25">
      <c r="A29" s="165">
        <v>10</v>
      </c>
      <c r="B29" s="163" t="s">
        <v>66</v>
      </c>
      <c r="C29" s="163" t="s">
        <v>65</v>
      </c>
      <c r="D29" s="166">
        <v>90775</v>
      </c>
      <c r="E29" s="228">
        <v>71</v>
      </c>
      <c r="F29" s="183" t="s">
        <v>166</v>
      </c>
    </row>
    <row r="30" spans="1:6" s="9" customFormat="1" ht="24.95" customHeight="1" x14ac:dyDescent="0.25">
      <c r="A30" s="165">
        <v>11</v>
      </c>
      <c r="B30" s="163" t="s">
        <v>68</v>
      </c>
      <c r="C30" s="163" t="s">
        <v>67</v>
      </c>
      <c r="D30" s="166">
        <v>90777</v>
      </c>
      <c r="E30" s="224">
        <v>76</v>
      </c>
      <c r="F30" s="183" t="s">
        <v>166</v>
      </c>
    </row>
    <row r="31" spans="1:6" s="9" customFormat="1" ht="24.95" customHeight="1" x14ac:dyDescent="0.25">
      <c r="A31" s="165">
        <v>12</v>
      </c>
      <c r="B31" s="163" t="s">
        <v>70</v>
      </c>
      <c r="C31" s="163" t="s">
        <v>69</v>
      </c>
      <c r="D31" s="166">
        <v>92011</v>
      </c>
      <c r="E31" s="223"/>
      <c r="F31" s="183" t="s">
        <v>166</v>
      </c>
    </row>
    <row r="32" spans="1:6" s="9" customFormat="1" ht="24.95" customHeight="1" x14ac:dyDescent="0.25">
      <c r="A32" s="165">
        <v>13</v>
      </c>
      <c r="B32" s="163" t="s">
        <v>72</v>
      </c>
      <c r="C32" s="163" t="s">
        <v>71</v>
      </c>
      <c r="D32" s="166">
        <v>90779</v>
      </c>
      <c r="E32" s="224">
        <v>75</v>
      </c>
      <c r="F32" s="183" t="s">
        <v>166</v>
      </c>
    </row>
    <row r="33" spans="1:6" s="9" customFormat="1" ht="24.95" customHeight="1" x14ac:dyDescent="0.25">
      <c r="A33" s="165">
        <v>14</v>
      </c>
      <c r="B33" s="163" t="s">
        <v>74</v>
      </c>
      <c r="C33" s="163" t="s">
        <v>73</v>
      </c>
      <c r="D33" s="166">
        <v>90780</v>
      </c>
      <c r="E33" s="223"/>
      <c r="F33" s="183" t="s">
        <v>166</v>
      </c>
    </row>
    <row r="34" spans="1:6" s="9" customFormat="1" ht="24.95" customHeight="1" thickBot="1" x14ac:dyDescent="0.3">
      <c r="A34" s="202">
        <v>15</v>
      </c>
      <c r="B34" s="203" t="s">
        <v>61</v>
      </c>
      <c r="C34" s="203" t="s">
        <v>60</v>
      </c>
      <c r="D34" s="204">
        <v>91608</v>
      </c>
      <c r="E34" s="225"/>
      <c r="F34" s="198" t="s">
        <v>166</v>
      </c>
    </row>
    <row r="35" spans="1:6" ht="15" customHeight="1" thickBot="1" x14ac:dyDescent="0.3">
      <c r="A35" s="57"/>
      <c r="B35" s="58" t="s">
        <v>4</v>
      </c>
      <c r="C35" s="58"/>
      <c r="D35" s="58"/>
      <c r="E35" s="65"/>
      <c r="F35" s="65"/>
    </row>
    <row r="36" spans="1:6" s="9" customFormat="1" ht="24.95" customHeight="1" x14ac:dyDescent="0.25">
      <c r="A36" s="199">
        <v>1</v>
      </c>
      <c r="B36" s="200" t="s">
        <v>91</v>
      </c>
      <c r="C36" s="200" t="s">
        <v>24</v>
      </c>
      <c r="D36" s="201">
        <v>92255</v>
      </c>
      <c r="E36" s="226"/>
      <c r="F36" s="184" t="s">
        <v>166</v>
      </c>
    </row>
    <row r="37" spans="1:6" s="9" customFormat="1" ht="24.95" customHeight="1" x14ac:dyDescent="0.25">
      <c r="A37" s="165">
        <v>2</v>
      </c>
      <c r="B37" s="163" t="s">
        <v>83</v>
      </c>
      <c r="C37" s="163" t="s">
        <v>24</v>
      </c>
      <c r="D37" s="182">
        <v>85146</v>
      </c>
      <c r="E37" s="224">
        <v>79</v>
      </c>
      <c r="F37" s="183" t="s">
        <v>166</v>
      </c>
    </row>
    <row r="38" spans="1:6" s="9" customFormat="1" ht="24.95" customHeight="1" x14ac:dyDescent="0.25">
      <c r="A38" s="165">
        <v>3</v>
      </c>
      <c r="B38" s="163" t="s">
        <v>85</v>
      </c>
      <c r="C38" s="163" t="s">
        <v>84</v>
      </c>
      <c r="D38" s="182">
        <v>90776</v>
      </c>
      <c r="E38" s="223"/>
      <c r="F38" s="183" t="s">
        <v>166</v>
      </c>
    </row>
    <row r="39" spans="1:6" s="9" customFormat="1" ht="24.95" customHeight="1" x14ac:dyDescent="0.25">
      <c r="A39" s="165">
        <v>4</v>
      </c>
      <c r="B39" s="163" t="s">
        <v>86</v>
      </c>
      <c r="C39" s="163" t="s">
        <v>69</v>
      </c>
      <c r="D39" s="182">
        <v>92012</v>
      </c>
      <c r="E39" s="223"/>
      <c r="F39" s="183" t="s">
        <v>166</v>
      </c>
    </row>
    <row r="40" spans="1:6" s="9" customFormat="1" ht="24.95" customHeight="1" x14ac:dyDescent="0.25">
      <c r="A40" s="165">
        <v>5</v>
      </c>
      <c r="B40" s="163" t="s">
        <v>92</v>
      </c>
      <c r="C40" s="163" t="s">
        <v>77</v>
      </c>
      <c r="D40" s="182">
        <v>89294</v>
      </c>
      <c r="E40" s="223"/>
      <c r="F40" s="183" t="s">
        <v>166</v>
      </c>
    </row>
    <row r="41" spans="1:6" s="9" customFormat="1" ht="24.95" customHeight="1" x14ac:dyDescent="0.25">
      <c r="A41" s="165">
        <v>6</v>
      </c>
      <c r="B41" s="163" t="s">
        <v>87</v>
      </c>
      <c r="C41" s="163" t="s">
        <v>56</v>
      </c>
      <c r="D41" s="182">
        <v>92197</v>
      </c>
      <c r="E41" s="223"/>
      <c r="F41" s="183" t="s">
        <v>166</v>
      </c>
    </row>
    <row r="42" spans="1:6" s="9" customFormat="1" ht="24.95" customHeight="1" x14ac:dyDescent="0.25">
      <c r="A42" s="165">
        <v>7</v>
      </c>
      <c r="B42" s="163" t="s">
        <v>76</v>
      </c>
      <c r="C42" s="163" t="s">
        <v>75</v>
      </c>
      <c r="D42" s="182">
        <v>90786</v>
      </c>
      <c r="E42" s="223">
        <v>70</v>
      </c>
      <c r="F42" s="183" t="s">
        <v>166</v>
      </c>
    </row>
    <row r="43" spans="1:6" s="9" customFormat="1" ht="24.95" customHeight="1" x14ac:dyDescent="0.25">
      <c r="A43" s="165">
        <v>8</v>
      </c>
      <c r="B43" s="163" t="s">
        <v>78</v>
      </c>
      <c r="C43" s="163" t="s">
        <v>77</v>
      </c>
      <c r="D43" s="182">
        <v>90788</v>
      </c>
      <c r="E43" s="223"/>
      <c r="F43" s="183" t="s">
        <v>166</v>
      </c>
    </row>
    <row r="44" spans="1:6" s="9" customFormat="1" ht="24.95" customHeight="1" x14ac:dyDescent="0.25">
      <c r="A44" s="165">
        <v>9</v>
      </c>
      <c r="B44" s="163" t="s">
        <v>79</v>
      </c>
      <c r="C44" s="163" t="s">
        <v>24</v>
      </c>
      <c r="D44" s="182">
        <v>90790</v>
      </c>
      <c r="E44" s="224">
        <v>78</v>
      </c>
      <c r="F44" s="183" t="s">
        <v>166</v>
      </c>
    </row>
    <row r="45" spans="1:6" s="9" customFormat="1" ht="24.95" customHeight="1" x14ac:dyDescent="0.25">
      <c r="A45" s="165">
        <v>10</v>
      </c>
      <c r="B45" s="163" t="s">
        <v>89</v>
      </c>
      <c r="C45" s="163" t="s">
        <v>60</v>
      </c>
      <c r="D45" s="182">
        <v>90791</v>
      </c>
      <c r="E45" s="223"/>
      <c r="F45" s="183" t="s">
        <v>166</v>
      </c>
    </row>
    <row r="46" spans="1:6" s="9" customFormat="1" ht="24.95" customHeight="1" x14ac:dyDescent="0.25">
      <c r="A46" s="165">
        <v>11</v>
      </c>
      <c r="B46" s="163" t="s">
        <v>80</v>
      </c>
      <c r="C46" s="163" t="s">
        <v>63</v>
      </c>
      <c r="D46" s="182">
        <v>90792</v>
      </c>
      <c r="E46" s="224">
        <v>77</v>
      </c>
      <c r="F46" s="183" t="s">
        <v>166</v>
      </c>
    </row>
    <row r="47" spans="1:6" s="9" customFormat="1" ht="24.95" customHeight="1" x14ac:dyDescent="0.25">
      <c r="A47" s="165">
        <v>12</v>
      </c>
      <c r="B47" s="163" t="s">
        <v>81</v>
      </c>
      <c r="C47" s="163" t="s">
        <v>24</v>
      </c>
      <c r="D47" s="182">
        <v>89611</v>
      </c>
      <c r="E47" s="224">
        <v>78</v>
      </c>
      <c r="F47" s="183" t="s">
        <v>166</v>
      </c>
    </row>
    <row r="48" spans="1:6" s="9" customFormat="1" ht="24.95" customHeight="1" thickBot="1" x14ac:dyDescent="0.3">
      <c r="A48" s="195">
        <v>13</v>
      </c>
      <c r="B48" s="196" t="s">
        <v>82</v>
      </c>
      <c r="C48" s="196" t="s">
        <v>30</v>
      </c>
      <c r="D48" s="197">
        <v>90794</v>
      </c>
      <c r="E48" s="225"/>
      <c r="F48" s="198" t="s">
        <v>166</v>
      </c>
    </row>
    <row r="49" spans="1:6" s="73" customFormat="1" ht="24.95" hidden="1" customHeight="1" x14ac:dyDescent="0.3">
      <c r="A49" s="103">
        <v>14</v>
      </c>
      <c r="B49" s="104" t="s">
        <v>90</v>
      </c>
      <c r="C49" s="104" t="s">
        <v>54</v>
      </c>
      <c r="D49" s="105">
        <v>90795</v>
      </c>
      <c r="E49" s="185"/>
      <c r="F49" s="185"/>
    </row>
  </sheetData>
  <printOptions horizontalCentered="1"/>
  <pageMargins left="0.23622047244094491" right="0.23622047244094491" top="0.35433070866141736" bottom="0.35433070866141736" header="0" footer="0"/>
  <pageSetup paperSize="9" scale="2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H45" sqref="H45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  <col min="8" max="8" width="12.5703125" style="251"/>
  </cols>
  <sheetData>
    <row r="1" spans="1:10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  <c r="H1" s="249" t="s">
        <v>175</v>
      </c>
      <c r="I1" s="35"/>
      <c r="J1" s="35"/>
    </row>
    <row r="2" spans="1:10" x14ac:dyDescent="0.25">
      <c r="A2" t="s">
        <v>107</v>
      </c>
      <c r="B2" s="37" t="str">
        <f>MID(A2,2,5)</f>
        <v>90751</v>
      </c>
      <c r="C2" s="38">
        <v>90751</v>
      </c>
      <c r="D2" t="s">
        <v>21</v>
      </c>
      <c r="E2" t="s">
        <v>20</v>
      </c>
      <c r="F2" s="1" t="s">
        <v>146</v>
      </c>
      <c r="G2" s="1" t="s">
        <v>147</v>
      </c>
      <c r="H2" s="250"/>
    </row>
    <row r="3" spans="1:10" x14ac:dyDescent="0.25">
      <c r="A3" t="s">
        <v>108</v>
      </c>
      <c r="B3" s="37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34</v>
      </c>
      <c r="G3" s="1" t="s">
        <v>127</v>
      </c>
      <c r="H3" s="250">
        <f>IF(F4&lt;36,2,IF(F4&lt;40.7,3,IF(F4&lt;45.5,3.5,IF(F4&lt;50.3,4,IF(F4&lt;54.6,4.5,IF(F4&gt;54.6,5))))))</f>
        <v>2</v>
      </c>
    </row>
    <row r="4" spans="1:10" x14ac:dyDescent="0.25">
      <c r="A4" t="s">
        <v>109</v>
      </c>
      <c r="B4" s="37" t="str">
        <f t="shared" si="0"/>
        <v>92255</v>
      </c>
      <c r="C4" s="38">
        <v>92255</v>
      </c>
      <c r="D4" t="s">
        <v>91</v>
      </c>
      <c r="E4" t="s">
        <v>24</v>
      </c>
      <c r="F4" s="1">
        <v>28</v>
      </c>
      <c r="G4" s="1" t="s">
        <v>127</v>
      </c>
      <c r="H4" s="250">
        <v>2</v>
      </c>
    </row>
    <row r="5" spans="1:10" x14ac:dyDescent="0.25">
      <c r="A5" t="s">
        <v>110</v>
      </c>
      <c r="B5" s="37" t="str">
        <f t="shared" si="0"/>
        <v>90754</v>
      </c>
      <c r="C5" s="38">
        <v>90754</v>
      </c>
      <c r="D5" t="s">
        <v>43</v>
      </c>
      <c r="E5" t="s">
        <v>42</v>
      </c>
      <c r="F5" s="1">
        <v>46</v>
      </c>
      <c r="G5" s="1" t="s">
        <v>106</v>
      </c>
      <c r="H5" s="250">
        <v>4</v>
      </c>
    </row>
    <row r="6" spans="1:10" x14ac:dyDescent="0.25">
      <c r="A6" t="s">
        <v>111</v>
      </c>
      <c r="B6" s="37" t="str">
        <f t="shared" si="0"/>
        <v>90755</v>
      </c>
      <c r="C6" s="38">
        <v>90755</v>
      </c>
      <c r="D6" t="s">
        <v>45</v>
      </c>
      <c r="E6" t="s">
        <v>44</v>
      </c>
      <c r="F6" s="1" t="s">
        <v>146</v>
      </c>
      <c r="G6" s="1" t="s">
        <v>147</v>
      </c>
      <c r="H6" s="250"/>
    </row>
    <row r="7" spans="1:10" x14ac:dyDescent="0.25">
      <c r="A7" t="s">
        <v>112</v>
      </c>
      <c r="B7" s="37" t="str">
        <f t="shared" si="0"/>
        <v>91522</v>
      </c>
      <c r="C7" s="38">
        <v>91522</v>
      </c>
      <c r="D7" t="s">
        <v>23</v>
      </c>
      <c r="E7" t="s">
        <v>22</v>
      </c>
      <c r="F7" s="1">
        <v>43</v>
      </c>
      <c r="G7" s="1" t="s">
        <v>106</v>
      </c>
      <c r="H7" s="250">
        <f>IF(F7&lt;36,2,IF(F7&lt;40,3,IF(F7&lt;45,3.5,IF(F7&lt;56,4,IF(F7&lt;50,4.5,IF(F7&gt;54,5))))))</f>
        <v>3.5</v>
      </c>
    </row>
    <row r="8" spans="1:10" x14ac:dyDescent="0.25">
      <c r="A8" t="s">
        <v>113</v>
      </c>
      <c r="B8" s="37" t="str">
        <f t="shared" si="0"/>
        <v>90758</v>
      </c>
      <c r="C8" s="38">
        <v>90758</v>
      </c>
      <c r="D8" t="s">
        <v>47</v>
      </c>
      <c r="E8" t="s">
        <v>46</v>
      </c>
      <c r="F8" s="1">
        <v>45</v>
      </c>
      <c r="G8" s="1" t="s">
        <v>106</v>
      </c>
      <c r="H8" s="250">
        <f t="shared" ref="H8:H28" si="1">IF(F8&lt;36,2,IF(F8&lt;40,3,IF(F8&lt;45,3.5,IF(F8&lt;56,4,IF(F8&lt;50,4.5,IF(F8&gt;54,5))))))</f>
        <v>4</v>
      </c>
    </row>
    <row r="9" spans="1:10" x14ac:dyDescent="0.25">
      <c r="A9" t="s">
        <v>114</v>
      </c>
      <c r="B9" s="37" t="str">
        <f t="shared" si="0"/>
        <v>92192</v>
      </c>
      <c r="C9" s="38">
        <v>92192</v>
      </c>
      <c r="D9" t="s">
        <v>49</v>
      </c>
      <c r="E9" t="s">
        <v>48</v>
      </c>
      <c r="F9" s="1">
        <v>46</v>
      </c>
      <c r="G9" s="1" t="s">
        <v>106</v>
      </c>
      <c r="H9" s="250">
        <f t="shared" si="1"/>
        <v>4</v>
      </c>
    </row>
    <row r="10" spans="1:10" x14ac:dyDescent="0.25">
      <c r="A10" t="s">
        <v>115</v>
      </c>
      <c r="B10" s="37" t="str">
        <f t="shared" si="0"/>
        <v>90759</v>
      </c>
      <c r="C10" s="38">
        <v>90759</v>
      </c>
      <c r="D10" t="s">
        <v>50</v>
      </c>
      <c r="E10" t="s">
        <v>26</v>
      </c>
      <c r="F10" s="1" t="s">
        <v>146</v>
      </c>
      <c r="G10" s="1" t="s">
        <v>147</v>
      </c>
      <c r="H10" s="250"/>
    </row>
    <row r="11" spans="1:10" x14ac:dyDescent="0.25">
      <c r="A11" t="s">
        <v>116</v>
      </c>
      <c r="B11" s="37" t="str">
        <f t="shared" si="0"/>
        <v>90760</v>
      </c>
      <c r="C11" s="38">
        <v>90760</v>
      </c>
      <c r="D11" t="s">
        <v>52</v>
      </c>
      <c r="E11" t="s">
        <v>51</v>
      </c>
      <c r="F11" s="1" t="s">
        <v>146</v>
      </c>
      <c r="G11" s="1" t="s">
        <v>147</v>
      </c>
      <c r="H11" s="250"/>
    </row>
    <row r="12" spans="1:10" x14ac:dyDescent="0.25">
      <c r="A12" t="s">
        <v>117</v>
      </c>
      <c r="B12" s="37" t="str">
        <f t="shared" si="0"/>
        <v>92193</v>
      </c>
      <c r="C12" s="38">
        <v>92193</v>
      </c>
      <c r="D12" t="s">
        <v>53</v>
      </c>
      <c r="E12" t="s">
        <v>20</v>
      </c>
      <c r="F12" s="1">
        <v>38</v>
      </c>
      <c r="G12" s="1" t="s">
        <v>106</v>
      </c>
      <c r="H12" s="250">
        <f t="shared" si="1"/>
        <v>3</v>
      </c>
    </row>
    <row r="13" spans="1:10" x14ac:dyDescent="0.25">
      <c r="A13" t="s">
        <v>118</v>
      </c>
      <c r="B13" s="37" t="str">
        <f t="shared" si="0"/>
        <v>90761</v>
      </c>
      <c r="C13" s="38">
        <v>90761</v>
      </c>
      <c r="D13" t="s">
        <v>25</v>
      </c>
      <c r="E13" t="s">
        <v>24</v>
      </c>
      <c r="F13" s="1" t="s">
        <v>146</v>
      </c>
      <c r="G13" s="1" t="s">
        <v>147</v>
      </c>
      <c r="H13" s="250"/>
    </row>
    <row r="14" spans="1:10" x14ac:dyDescent="0.25">
      <c r="A14" t="s">
        <v>119</v>
      </c>
      <c r="B14" s="37" t="str">
        <f t="shared" si="0"/>
        <v>90762</v>
      </c>
      <c r="C14" s="38">
        <v>90762</v>
      </c>
      <c r="D14" t="s">
        <v>27</v>
      </c>
      <c r="E14" t="s">
        <v>26</v>
      </c>
      <c r="F14" s="1">
        <v>41</v>
      </c>
      <c r="G14" s="1" t="s">
        <v>106</v>
      </c>
      <c r="H14" s="250">
        <f t="shared" si="1"/>
        <v>3.5</v>
      </c>
    </row>
    <row r="15" spans="1:10" x14ac:dyDescent="0.25">
      <c r="A15" t="s">
        <v>120</v>
      </c>
      <c r="B15" s="37" t="str">
        <f t="shared" si="0"/>
        <v>90902</v>
      </c>
      <c r="C15" s="38">
        <v>90902</v>
      </c>
      <c r="D15" t="s">
        <v>29</v>
      </c>
      <c r="E15" t="s">
        <v>28</v>
      </c>
      <c r="F15" s="1">
        <v>39</v>
      </c>
      <c r="G15" s="1" t="s">
        <v>106</v>
      </c>
      <c r="H15" s="250">
        <f t="shared" si="1"/>
        <v>3</v>
      </c>
    </row>
    <row r="16" spans="1:10" x14ac:dyDescent="0.25">
      <c r="A16" t="s">
        <v>121</v>
      </c>
      <c r="B16" s="37" t="str">
        <f t="shared" si="0"/>
        <v>90763</v>
      </c>
      <c r="C16" s="38">
        <v>90763</v>
      </c>
      <c r="D16" t="s">
        <v>31</v>
      </c>
      <c r="E16" t="s">
        <v>30</v>
      </c>
      <c r="F16" s="1" t="s">
        <v>146</v>
      </c>
      <c r="G16" s="1" t="s">
        <v>147</v>
      </c>
      <c r="H16" s="250"/>
    </row>
    <row r="17" spans="1:8" x14ac:dyDescent="0.25">
      <c r="A17" t="s">
        <v>122</v>
      </c>
      <c r="B17" s="37" t="str">
        <f t="shared" si="0"/>
        <v>90764</v>
      </c>
      <c r="C17" s="38">
        <v>90764</v>
      </c>
      <c r="D17" t="s">
        <v>33</v>
      </c>
      <c r="E17" t="s">
        <v>32</v>
      </c>
      <c r="F17" s="1" t="s">
        <v>146</v>
      </c>
      <c r="G17" s="1" t="s">
        <v>147</v>
      </c>
      <c r="H17" s="250"/>
    </row>
    <row r="18" spans="1:8" x14ac:dyDescent="0.25">
      <c r="A18" t="s">
        <v>123</v>
      </c>
      <c r="B18" s="37" t="str">
        <f t="shared" si="0"/>
        <v>90765</v>
      </c>
      <c r="C18" s="38">
        <v>90765</v>
      </c>
      <c r="D18" t="s">
        <v>35</v>
      </c>
      <c r="E18" t="s">
        <v>34</v>
      </c>
      <c r="F18" s="1">
        <v>42</v>
      </c>
      <c r="G18" s="1" t="s">
        <v>106</v>
      </c>
      <c r="H18" s="250">
        <f t="shared" si="1"/>
        <v>3.5</v>
      </c>
    </row>
    <row r="19" spans="1:8" x14ac:dyDescent="0.25">
      <c r="A19" t="s">
        <v>124</v>
      </c>
      <c r="B19" s="37" t="str">
        <f t="shared" si="0"/>
        <v>91816</v>
      </c>
      <c r="C19" s="38">
        <v>91816</v>
      </c>
      <c r="D19" t="s">
        <v>55</v>
      </c>
      <c r="E19" t="s">
        <v>54</v>
      </c>
      <c r="F19" s="1">
        <v>24</v>
      </c>
      <c r="G19" s="1" t="s">
        <v>127</v>
      </c>
      <c r="H19" s="250">
        <f t="shared" si="1"/>
        <v>2</v>
      </c>
    </row>
    <row r="20" spans="1:8" x14ac:dyDescent="0.25">
      <c r="A20" t="s">
        <v>125</v>
      </c>
      <c r="B20" s="37" t="str">
        <f t="shared" si="0"/>
        <v>90926</v>
      </c>
      <c r="C20" s="38">
        <v>90926</v>
      </c>
      <c r="D20" t="s">
        <v>36</v>
      </c>
      <c r="E20" t="s">
        <v>24</v>
      </c>
      <c r="F20" s="1">
        <v>46</v>
      </c>
      <c r="G20" s="1" t="s">
        <v>106</v>
      </c>
      <c r="H20" s="250">
        <f t="shared" si="1"/>
        <v>4</v>
      </c>
    </row>
    <row r="21" spans="1:8" x14ac:dyDescent="0.25">
      <c r="A21" t="s">
        <v>126</v>
      </c>
      <c r="B21" s="37" t="str">
        <f t="shared" si="0"/>
        <v>90768</v>
      </c>
      <c r="C21" s="38">
        <v>90768</v>
      </c>
      <c r="D21" t="s">
        <v>38</v>
      </c>
      <c r="E21" t="s">
        <v>37</v>
      </c>
      <c r="F21" s="1">
        <v>39</v>
      </c>
      <c r="G21" s="1" t="s">
        <v>106</v>
      </c>
      <c r="H21" s="250">
        <f t="shared" si="1"/>
        <v>3</v>
      </c>
    </row>
    <row r="22" spans="1:8" x14ac:dyDescent="0.25">
      <c r="A22" t="s">
        <v>128</v>
      </c>
      <c r="B22" s="37" t="str">
        <f t="shared" si="0"/>
        <v>90831</v>
      </c>
      <c r="C22" s="38">
        <v>90831</v>
      </c>
      <c r="D22" t="s">
        <v>57</v>
      </c>
      <c r="E22" t="s">
        <v>56</v>
      </c>
      <c r="F22" s="1">
        <v>35</v>
      </c>
      <c r="G22" s="1" t="s">
        <v>127</v>
      </c>
      <c r="H22" s="250">
        <f t="shared" si="1"/>
        <v>2</v>
      </c>
    </row>
    <row r="23" spans="1:8" x14ac:dyDescent="0.25">
      <c r="A23" t="s">
        <v>129</v>
      </c>
      <c r="B23" s="37" t="str">
        <f t="shared" si="0"/>
        <v>90770</v>
      </c>
      <c r="C23" s="38">
        <v>90770</v>
      </c>
      <c r="D23" t="s">
        <v>59</v>
      </c>
      <c r="E23" t="s">
        <v>58</v>
      </c>
      <c r="F23" s="1" t="s">
        <v>146</v>
      </c>
      <c r="G23" s="1" t="s">
        <v>147</v>
      </c>
      <c r="H23" s="250"/>
    </row>
    <row r="24" spans="1:8" x14ac:dyDescent="0.25">
      <c r="A24" t="s">
        <v>130</v>
      </c>
      <c r="B24" s="37" t="str">
        <f t="shared" si="0"/>
        <v>85146</v>
      </c>
      <c r="C24" s="38">
        <v>85146</v>
      </c>
      <c r="D24" t="s">
        <v>83</v>
      </c>
      <c r="E24" t="s">
        <v>24</v>
      </c>
      <c r="F24" s="1" t="s">
        <v>146</v>
      </c>
      <c r="G24" s="1" t="s">
        <v>147</v>
      </c>
      <c r="H24" s="250"/>
    </row>
    <row r="25" spans="1:8" x14ac:dyDescent="0.25">
      <c r="A25" t="s">
        <v>131</v>
      </c>
      <c r="B25" s="37" t="str">
        <f t="shared" si="0"/>
        <v>90774</v>
      </c>
      <c r="C25" s="38">
        <v>90774</v>
      </c>
      <c r="D25" t="s">
        <v>62</v>
      </c>
      <c r="E25" t="s">
        <v>34</v>
      </c>
      <c r="F25" s="1">
        <v>42</v>
      </c>
      <c r="G25" s="1" t="s">
        <v>106</v>
      </c>
      <c r="H25" s="250">
        <f t="shared" si="1"/>
        <v>3.5</v>
      </c>
    </row>
    <row r="26" spans="1:8" x14ac:dyDescent="0.25">
      <c r="A26" t="s">
        <v>132</v>
      </c>
      <c r="B26" s="37" t="str">
        <f t="shared" si="0"/>
        <v>90773</v>
      </c>
      <c r="C26" s="38">
        <v>90773</v>
      </c>
      <c r="D26" t="s">
        <v>64</v>
      </c>
      <c r="E26" t="s">
        <v>63</v>
      </c>
      <c r="F26" s="1">
        <v>53</v>
      </c>
      <c r="G26" s="1" t="s">
        <v>106</v>
      </c>
      <c r="H26" s="250">
        <v>4.5</v>
      </c>
    </row>
    <row r="27" spans="1:8" x14ac:dyDescent="0.25">
      <c r="A27" t="s">
        <v>133</v>
      </c>
      <c r="B27" s="37" t="str">
        <f t="shared" si="0"/>
        <v>90775</v>
      </c>
      <c r="C27" s="38">
        <v>90775</v>
      </c>
      <c r="D27" t="s">
        <v>66</v>
      </c>
      <c r="E27" t="s">
        <v>65</v>
      </c>
      <c r="F27" s="1">
        <v>35</v>
      </c>
      <c r="G27" s="1" t="s">
        <v>127</v>
      </c>
      <c r="H27" s="250">
        <f t="shared" si="1"/>
        <v>2</v>
      </c>
    </row>
    <row r="28" spans="1:8" x14ac:dyDescent="0.25">
      <c r="A28" t="s">
        <v>134</v>
      </c>
      <c r="B28" s="37" t="str">
        <f t="shared" si="0"/>
        <v>90776</v>
      </c>
      <c r="C28" s="38">
        <v>90776</v>
      </c>
      <c r="D28" t="s">
        <v>85</v>
      </c>
      <c r="E28" t="s">
        <v>84</v>
      </c>
      <c r="F28" s="1">
        <v>41</v>
      </c>
      <c r="G28" s="1" t="s">
        <v>106</v>
      </c>
      <c r="H28" s="250">
        <f t="shared" si="1"/>
        <v>3.5</v>
      </c>
    </row>
    <row r="29" spans="1:8" x14ac:dyDescent="0.25">
      <c r="A29" t="s">
        <v>135</v>
      </c>
      <c r="B29" s="37" t="str">
        <f t="shared" si="0"/>
        <v>90777</v>
      </c>
      <c r="C29" s="38">
        <v>90777</v>
      </c>
      <c r="D29" t="s">
        <v>68</v>
      </c>
      <c r="E29" t="s">
        <v>67</v>
      </c>
      <c r="F29" s="1" t="s">
        <v>146</v>
      </c>
      <c r="G29" s="1" t="s">
        <v>147</v>
      </c>
      <c r="H29" s="250"/>
    </row>
    <row r="30" spans="1:8" x14ac:dyDescent="0.25">
      <c r="A30" t="s">
        <v>136</v>
      </c>
      <c r="B30" s="37" t="str">
        <f t="shared" si="0"/>
        <v>92011</v>
      </c>
      <c r="C30" s="38">
        <v>92011</v>
      </c>
      <c r="D30" t="s">
        <v>70</v>
      </c>
      <c r="E30" t="s">
        <v>69</v>
      </c>
      <c r="F30" s="1">
        <v>45</v>
      </c>
      <c r="G30" s="1" t="s">
        <v>106</v>
      </c>
      <c r="H30" s="250">
        <f t="shared" ref="H30:H44" si="2">IF(F30&lt;36,2,IF(F30&lt;40,3,IF(F30&lt;45,3.5,IF(F30&lt;56,4,IF(F30&lt;54,4.5,IF(F30&gt;54,5))))))</f>
        <v>4</v>
      </c>
    </row>
    <row r="31" spans="1:8" x14ac:dyDescent="0.25">
      <c r="A31" t="s">
        <v>137</v>
      </c>
      <c r="B31" s="37" t="str">
        <f t="shared" si="0"/>
        <v>90779</v>
      </c>
      <c r="C31" s="38">
        <v>90779</v>
      </c>
      <c r="D31" t="s">
        <v>72</v>
      </c>
      <c r="E31" t="s">
        <v>71</v>
      </c>
      <c r="F31" s="1" t="s">
        <v>146</v>
      </c>
      <c r="G31" s="1" t="s">
        <v>147</v>
      </c>
      <c r="H31" s="250"/>
    </row>
    <row r="32" spans="1:8" x14ac:dyDescent="0.25">
      <c r="A32" t="s">
        <v>138</v>
      </c>
      <c r="B32" s="37" t="str">
        <f t="shared" si="0"/>
        <v>92012</v>
      </c>
      <c r="C32" s="38">
        <v>92012</v>
      </c>
      <c r="D32" t="s">
        <v>86</v>
      </c>
      <c r="E32" t="s">
        <v>69</v>
      </c>
      <c r="F32" s="1">
        <v>39</v>
      </c>
      <c r="G32" s="1" t="s">
        <v>106</v>
      </c>
      <c r="H32" s="250">
        <f t="shared" si="2"/>
        <v>3</v>
      </c>
    </row>
    <row r="33" spans="1:8" x14ac:dyDescent="0.25">
      <c r="A33" t="s">
        <v>139</v>
      </c>
      <c r="B33" s="37" t="str">
        <f t="shared" si="0"/>
        <v>89294</v>
      </c>
      <c r="C33" s="38">
        <v>89294</v>
      </c>
      <c r="D33" t="s">
        <v>92</v>
      </c>
      <c r="E33" t="s">
        <v>77</v>
      </c>
      <c r="F33" s="1">
        <v>41</v>
      </c>
      <c r="G33" s="1" t="s">
        <v>106</v>
      </c>
      <c r="H33" s="250">
        <f t="shared" si="2"/>
        <v>3.5</v>
      </c>
    </row>
    <row r="34" spans="1:8" x14ac:dyDescent="0.25">
      <c r="A34" t="s">
        <v>140</v>
      </c>
      <c r="B34" s="37" t="str">
        <f t="shared" si="0"/>
        <v>90780</v>
      </c>
      <c r="C34" s="38">
        <v>90780</v>
      </c>
      <c r="D34" t="s">
        <v>74</v>
      </c>
      <c r="E34" t="s">
        <v>73</v>
      </c>
      <c r="F34" s="1">
        <v>42</v>
      </c>
      <c r="G34" s="1" t="s">
        <v>106</v>
      </c>
      <c r="H34" s="250">
        <f t="shared" si="2"/>
        <v>3.5</v>
      </c>
    </row>
    <row r="35" spans="1:8" x14ac:dyDescent="0.25">
      <c r="A35" t="s">
        <v>141</v>
      </c>
      <c r="B35" s="37" t="str">
        <f t="shared" si="0"/>
        <v>91608</v>
      </c>
      <c r="C35" s="38">
        <v>91608</v>
      </c>
      <c r="D35" t="s">
        <v>61</v>
      </c>
      <c r="E35" t="s">
        <v>60</v>
      </c>
      <c r="F35" s="1">
        <v>42</v>
      </c>
      <c r="G35" s="1" t="s">
        <v>106</v>
      </c>
      <c r="H35" s="250">
        <f t="shared" si="2"/>
        <v>3.5</v>
      </c>
    </row>
    <row r="36" spans="1:8" x14ac:dyDescent="0.25">
      <c r="A36" t="s">
        <v>142</v>
      </c>
      <c r="B36" s="37" t="str">
        <f t="shared" si="0"/>
        <v>92197</v>
      </c>
      <c r="C36" s="38">
        <v>92197</v>
      </c>
      <c r="D36" t="s">
        <v>87</v>
      </c>
      <c r="E36" t="s">
        <v>56</v>
      </c>
      <c r="F36" s="1">
        <v>42</v>
      </c>
      <c r="G36" s="1" t="s">
        <v>106</v>
      </c>
      <c r="H36" s="250">
        <f t="shared" si="2"/>
        <v>3.5</v>
      </c>
    </row>
    <row r="37" spans="1:8" x14ac:dyDescent="0.25">
      <c r="A37" t="s">
        <v>143</v>
      </c>
      <c r="B37" s="37" t="str">
        <f t="shared" si="0"/>
        <v>90786</v>
      </c>
      <c r="C37" s="38">
        <v>90786</v>
      </c>
      <c r="D37" t="s">
        <v>76</v>
      </c>
      <c r="E37" t="s">
        <v>75</v>
      </c>
      <c r="F37" s="1">
        <v>48</v>
      </c>
      <c r="G37" s="1" t="s">
        <v>106</v>
      </c>
      <c r="H37" s="250">
        <f t="shared" si="2"/>
        <v>4</v>
      </c>
    </row>
    <row r="38" spans="1:8" x14ac:dyDescent="0.25">
      <c r="A38" t="s">
        <v>144</v>
      </c>
      <c r="B38" s="37" t="str">
        <f t="shared" si="0"/>
        <v>90788</v>
      </c>
      <c r="C38" s="38">
        <v>90788</v>
      </c>
      <c r="D38" t="s">
        <v>78</v>
      </c>
      <c r="E38" t="s">
        <v>77</v>
      </c>
      <c r="F38" s="1">
        <v>49</v>
      </c>
      <c r="G38" s="1" t="s">
        <v>106</v>
      </c>
      <c r="H38" s="250">
        <f t="shared" si="2"/>
        <v>4</v>
      </c>
    </row>
    <row r="39" spans="1:8" x14ac:dyDescent="0.25">
      <c r="A39" t="s">
        <v>148</v>
      </c>
      <c r="B39" s="37" t="str">
        <f t="shared" si="0"/>
        <v>90790</v>
      </c>
      <c r="C39" s="38">
        <v>90790</v>
      </c>
      <c r="D39" t="s">
        <v>79</v>
      </c>
      <c r="E39" t="s">
        <v>24</v>
      </c>
      <c r="F39" s="1" t="s">
        <v>146</v>
      </c>
      <c r="G39" s="1" t="s">
        <v>147</v>
      </c>
      <c r="H39" s="250"/>
    </row>
    <row r="40" spans="1:8" x14ac:dyDescent="0.25">
      <c r="A40" t="s">
        <v>149</v>
      </c>
      <c r="B40" s="37" t="str">
        <f t="shared" si="0"/>
        <v>90791</v>
      </c>
      <c r="C40" s="38">
        <v>90791</v>
      </c>
      <c r="D40" t="s">
        <v>89</v>
      </c>
      <c r="E40" t="s">
        <v>60</v>
      </c>
      <c r="F40" s="1">
        <v>48</v>
      </c>
      <c r="G40" s="1" t="s">
        <v>106</v>
      </c>
      <c r="H40" s="250">
        <f t="shared" si="2"/>
        <v>4</v>
      </c>
    </row>
    <row r="41" spans="1:8" x14ac:dyDescent="0.25">
      <c r="A41" t="s">
        <v>150</v>
      </c>
      <c r="B41" s="37" t="str">
        <f t="shared" si="0"/>
        <v>90792</v>
      </c>
      <c r="C41" s="38">
        <v>90792</v>
      </c>
      <c r="D41" t="s">
        <v>80</v>
      </c>
      <c r="E41" t="s">
        <v>63</v>
      </c>
      <c r="F41" s="1" t="s">
        <v>146</v>
      </c>
      <c r="G41" s="1" t="s">
        <v>147</v>
      </c>
      <c r="H41" s="250"/>
    </row>
    <row r="42" spans="1:8" x14ac:dyDescent="0.25">
      <c r="A42" t="s">
        <v>151</v>
      </c>
      <c r="B42" s="37" t="str">
        <f t="shared" si="0"/>
        <v>89611</v>
      </c>
      <c r="C42" s="38">
        <v>89611</v>
      </c>
      <c r="D42" t="s">
        <v>81</v>
      </c>
      <c r="E42" t="s">
        <v>24</v>
      </c>
      <c r="F42" s="1" t="s">
        <v>146</v>
      </c>
      <c r="G42" s="1" t="s">
        <v>147</v>
      </c>
      <c r="H42" s="250"/>
    </row>
    <row r="43" spans="1:8" x14ac:dyDescent="0.25">
      <c r="A43" t="s">
        <v>152</v>
      </c>
      <c r="B43" s="37" t="str">
        <f t="shared" si="0"/>
        <v>92232</v>
      </c>
      <c r="C43" s="38">
        <v>92232</v>
      </c>
      <c r="D43" t="s">
        <v>39</v>
      </c>
      <c r="E43" t="s">
        <v>34</v>
      </c>
      <c r="F43" s="1">
        <v>46</v>
      </c>
      <c r="G43" s="1" t="s">
        <v>106</v>
      </c>
      <c r="H43" s="250">
        <f t="shared" si="2"/>
        <v>4</v>
      </c>
    </row>
    <row r="44" spans="1:8" x14ac:dyDescent="0.25">
      <c r="A44" t="s">
        <v>153</v>
      </c>
      <c r="B44" s="37" t="str">
        <f t="shared" si="0"/>
        <v>90794</v>
      </c>
      <c r="C44" s="38">
        <v>90794</v>
      </c>
      <c r="D44" t="s">
        <v>82</v>
      </c>
      <c r="E44" t="s">
        <v>30</v>
      </c>
      <c r="F44" s="1">
        <v>46</v>
      </c>
      <c r="G44" s="1" t="s">
        <v>106</v>
      </c>
      <c r="H44" s="250">
        <f t="shared" si="2"/>
        <v>4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workbookViewId="0">
      <selection activeCell="AI12" sqref="A1:AI12"/>
    </sheetView>
  </sheetViews>
  <sheetFormatPr defaultRowHeight="15" x14ac:dyDescent="0.25"/>
  <cols>
    <col min="1" max="1" width="3.5703125" customWidth="1"/>
    <col min="2" max="2" width="21.85546875" customWidth="1"/>
    <col min="3" max="3" width="11.28515625" customWidth="1"/>
    <col min="4" max="4" width="7" customWidth="1"/>
    <col min="5" max="12" width="10" style="1" hidden="1" customWidth="1"/>
    <col min="13" max="13" width="6.7109375" style="1" hidden="1" customWidth="1"/>
    <col min="14" max="14" width="4.7109375" style="1" hidden="1" customWidth="1"/>
    <col min="15" max="15" width="12.42578125" style="1" hidden="1" customWidth="1"/>
    <col min="16" max="16" width="7.28515625" style="1" hidden="1" customWidth="1"/>
    <col min="17" max="17" width="5.85546875" style="1" hidden="1" customWidth="1"/>
    <col min="18" max="18" width="12.28515625" style="80" hidden="1" customWidth="1"/>
    <col min="19" max="19" width="7" style="1" hidden="1" customWidth="1"/>
    <col min="20" max="20" width="5.7109375" style="1" hidden="1" customWidth="1"/>
    <col min="21" max="21" width="11.7109375" style="1" hidden="1" customWidth="1"/>
    <col min="22" max="22" width="8.5703125" style="1" hidden="1" customWidth="1"/>
    <col min="23" max="23" width="5.5703125" style="1" hidden="1" customWidth="1"/>
    <col min="24" max="24" width="8.42578125" style="1" hidden="1" customWidth="1"/>
    <col min="25" max="25" width="5" style="1" hidden="1" customWidth="1"/>
    <col min="26" max="26" width="8.7109375" style="1" hidden="1" customWidth="1"/>
    <col min="27" max="27" width="5.42578125" style="1" hidden="1" customWidth="1"/>
    <col min="28" max="28" width="7" style="1" hidden="1" customWidth="1"/>
    <col min="29" max="29" width="5.140625" style="1" hidden="1" customWidth="1"/>
    <col min="30" max="30" width="9.140625" style="1" hidden="1" customWidth="1"/>
    <col min="31" max="31" width="5.140625" style="1" hidden="1" customWidth="1"/>
    <col min="32" max="33" width="9.140625" style="1" hidden="1" customWidth="1"/>
    <col min="34" max="34" width="5.7109375" style="1" hidden="1" customWidth="1"/>
    <col min="35" max="35" width="9.140625" style="257"/>
  </cols>
  <sheetData>
    <row r="1" spans="1:35" ht="13.5" customHeight="1" x14ac:dyDescent="0.25">
      <c r="A1" s="2"/>
      <c r="B1" s="4" t="s">
        <v>0</v>
      </c>
      <c r="C1" s="4" t="s">
        <v>1</v>
      </c>
      <c r="D1" s="4"/>
      <c r="E1" s="20" t="s">
        <v>93</v>
      </c>
      <c r="F1" s="20" t="s">
        <v>94</v>
      </c>
      <c r="G1" s="20" t="s">
        <v>95</v>
      </c>
      <c r="H1" s="20" t="s">
        <v>96</v>
      </c>
      <c r="I1" s="20" t="s">
        <v>97</v>
      </c>
      <c r="J1" s="20" t="s">
        <v>98</v>
      </c>
      <c r="K1" s="20" t="s">
        <v>99</v>
      </c>
      <c r="L1" s="214" t="s">
        <v>155</v>
      </c>
      <c r="M1" s="118" t="s">
        <v>8</v>
      </c>
      <c r="N1" s="75"/>
      <c r="O1" s="119" t="s">
        <v>158</v>
      </c>
      <c r="P1" s="118" t="s">
        <v>9</v>
      </c>
      <c r="Q1" s="75"/>
      <c r="R1" s="119" t="s">
        <v>158</v>
      </c>
      <c r="S1" s="77" t="s">
        <v>11</v>
      </c>
      <c r="T1" s="75"/>
      <c r="U1" s="75" t="s">
        <v>158</v>
      </c>
      <c r="V1" s="118" t="s">
        <v>12</v>
      </c>
      <c r="W1" s="212"/>
      <c r="X1" s="77" t="s">
        <v>17</v>
      </c>
      <c r="Y1" s="75"/>
      <c r="Z1" s="118" t="s">
        <v>13</v>
      </c>
      <c r="AA1" s="119"/>
      <c r="AB1" s="118" t="s">
        <v>10</v>
      </c>
      <c r="AC1" s="119"/>
      <c r="AD1" s="118" t="s">
        <v>14</v>
      </c>
      <c r="AE1" s="3"/>
      <c r="AF1" s="119" t="s">
        <v>158</v>
      </c>
      <c r="AG1" s="118" t="s">
        <v>18</v>
      </c>
      <c r="AH1" s="119"/>
      <c r="AI1" s="252" t="s">
        <v>173</v>
      </c>
    </row>
    <row r="2" spans="1:35" ht="12.75" customHeight="1" thickBot="1" x14ac:dyDescent="0.3">
      <c r="A2" s="277" t="s">
        <v>5</v>
      </c>
      <c r="B2" s="278" t="s">
        <v>6</v>
      </c>
      <c r="C2" s="278" t="s">
        <v>7</v>
      </c>
      <c r="D2" s="279" t="s">
        <v>19</v>
      </c>
      <c r="E2" s="280">
        <v>45572</v>
      </c>
      <c r="F2" s="280">
        <v>45579</v>
      </c>
      <c r="G2" s="280">
        <v>45586</v>
      </c>
      <c r="H2" s="280">
        <v>45593</v>
      </c>
      <c r="I2" s="280">
        <v>45600</v>
      </c>
      <c r="J2" s="280">
        <v>45614</v>
      </c>
      <c r="K2" s="280">
        <v>45621</v>
      </c>
      <c r="L2" s="281">
        <v>45628</v>
      </c>
      <c r="M2" s="282" t="s">
        <v>15</v>
      </c>
      <c r="N2" s="283" t="s">
        <v>16</v>
      </c>
      <c r="O2" s="284" t="s">
        <v>157</v>
      </c>
      <c r="P2" s="282" t="s">
        <v>15</v>
      </c>
      <c r="Q2" s="283" t="s">
        <v>16</v>
      </c>
      <c r="R2" s="284" t="s">
        <v>157</v>
      </c>
      <c r="S2" s="285" t="s">
        <v>15</v>
      </c>
      <c r="T2" s="283" t="s">
        <v>16</v>
      </c>
      <c r="U2" s="283" t="s">
        <v>157</v>
      </c>
      <c r="V2" s="282" t="s">
        <v>15</v>
      </c>
      <c r="W2" s="286" t="s">
        <v>16</v>
      </c>
      <c r="X2" s="285" t="s">
        <v>15</v>
      </c>
      <c r="Y2" s="283" t="s">
        <v>16</v>
      </c>
      <c r="Z2" s="282" t="s">
        <v>15</v>
      </c>
      <c r="AA2" s="284" t="s">
        <v>16</v>
      </c>
      <c r="AB2" s="282" t="s">
        <v>15</v>
      </c>
      <c r="AC2" s="284" t="s">
        <v>16</v>
      </c>
      <c r="AD2" s="282" t="s">
        <v>15</v>
      </c>
      <c r="AE2" s="287" t="s">
        <v>16</v>
      </c>
      <c r="AF2" s="284" t="s">
        <v>157</v>
      </c>
      <c r="AG2" s="282" t="s">
        <v>15</v>
      </c>
      <c r="AH2" s="284" t="s">
        <v>16</v>
      </c>
      <c r="AI2" s="288"/>
    </row>
    <row r="3" spans="1:35" ht="15" customHeight="1" thickBot="1" x14ac:dyDescent="0.3">
      <c r="A3" s="57"/>
      <c r="B3" s="58" t="s">
        <v>2</v>
      </c>
      <c r="C3" s="58"/>
      <c r="D3" s="58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64"/>
      <c r="AI3" s="299"/>
    </row>
    <row r="4" spans="1:35" s="9" customFormat="1" ht="24.95" customHeight="1" x14ac:dyDescent="0.25">
      <c r="A4" s="145">
        <v>1</v>
      </c>
      <c r="B4" s="146" t="s">
        <v>41</v>
      </c>
      <c r="C4" s="146" t="s">
        <v>40</v>
      </c>
      <c r="D4" s="147">
        <v>90752</v>
      </c>
      <c r="E4" s="148" t="s">
        <v>100</v>
      </c>
      <c r="F4" s="148" t="s">
        <v>100</v>
      </c>
      <c r="G4" s="148" t="s">
        <v>100</v>
      </c>
      <c r="H4" s="148" t="s">
        <v>100</v>
      </c>
      <c r="I4" s="148" t="s">
        <v>100</v>
      </c>
      <c r="J4" s="148" t="s">
        <v>100</v>
      </c>
      <c r="K4" s="149" t="s">
        <v>100</v>
      </c>
      <c r="L4" s="149" t="s">
        <v>100</v>
      </c>
      <c r="M4" s="289" t="s">
        <v>100</v>
      </c>
      <c r="N4" s="290">
        <f>VLOOKUP(D4,NERWY!$C$2:$F$400,4,0)</f>
        <v>8</v>
      </c>
      <c r="O4" s="291">
        <v>2</v>
      </c>
      <c r="P4" s="289" t="s">
        <v>100</v>
      </c>
      <c r="Q4" s="290">
        <f>VLOOKUP(D4,ZMYSŁY!$C$2:$F$400,4,0)</f>
        <v>7</v>
      </c>
      <c r="R4" s="291"/>
      <c r="S4" s="289" t="s">
        <v>100</v>
      </c>
      <c r="T4" s="290">
        <f>VLOOKUP(D4,KREW2!$C$2:$F$400,4,0)</f>
        <v>9</v>
      </c>
      <c r="U4" s="292"/>
      <c r="V4" s="293" t="s">
        <v>100</v>
      </c>
      <c r="W4" s="294">
        <v>6</v>
      </c>
      <c r="X4" s="295" t="s">
        <v>100</v>
      </c>
      <c r="Y4" s="292">
        <f>VLOOKUP(D4,KRĄŻENIE!$C$2:$F$400,4,0)</f>
        <v>10</v>
      </c>
      <c r="Z4" s="295" t="s">
        <v>100</v>
      </c>
      <c r="AA4" s="296">
        <f>VLOOKUP(D4,ODDECHOWY!$C$2:$F$400,4,0)</f>
        <v>6</v>
      </c>
      <c r="AB4" s="293" t="s">
        <v>100</v>
      </c>
      <c r="AC4" s="292">
        <f>VLOOKUP(D4,KREW1!$C$2:$F$400,4,0)</f>
        <v>7</v>
      </c>
      <c r="AD4" s="293" t="s">
        <v>100</v>
      </c>
      <c r="AE4" s="297">
        <f>VLOOKUP(D4,MOCZOWY!$C$2:$F$400,4,0)</f>
        <v>6</v>
      </c>
      <c r="AF4" s="292">
        <v>2</v>
      </c>
      <c r="AG4" s="293" t="s">
        <v>100</v>
      </c>
      <c r="AH4" s="296" t="s">
        <v>166</v>
      </c>
      <c r="AI4" s="298">
        <f>VLOOKUP(D4,EGZAMIN1!$C$2:$H$400,6,0)</f>
        <v>2</v>
      </c>
    </row>
    <row r="5" spans="1:35" s="9" customFormat="1" ht="24.95" customHeight="1" thickBot="1" x14ac:dyDescent="0.3">
      <c r="A5" s="202">
        <v>2</v>
      </c>
      <c r="B5" s="203" t="s">
        <v>45</v>
      </c>
      <c r="C5" s="203" t="s">
        <v>44</v>
      </c>
      <c r="D5" s="204">
        <v>90755</v>
      </c>
      <c r="E5" s="171" t="s">
        <v>100</v>
      </c>
      <c r="F5" s="171" t="s">
        <v>100</v>
      </c>
      <c r="G5" s="171" t="s">
        <v>100</v>
      </c>
      <c r="H5" s="171" t="s">
        <v>100</v>
      </c>
      <c r="I5" s="171" t="s">
        <v>100</v>
      </c>
      <c r="J5" s="171" t="s">
        <v>100</v>
      </c>
      <c r="K5" s="172" t="s">
        <v>100</v>
      </c>
      <c r="L5" s="172" t="s">
        <v>100</v>
      </c>
      <c r="M5" s="300" t="s">
        <v>100</v>
      </c>
      <c r="N5" s="301">
        <f>VLOOKUP(D5,NERWY!$C$2:$F$400,4,0)</f>
        <v>10</v>
      </c>
      <c r="O5" s="302"/>
      <c r="P5" s="300" t="s">
        <v>100</v>
      </c>
      <c r="Q5" s="301">
        <f>VLOOKUP(D5,ZMYSŁY!$C$2:$F$400,4,0)</f>
        <v>6</v>
      </c>
      <c r="R5" s="302"/>
      <c r="S5" s="300" t="s">
        <v>100</v>
      </c>
      <c r="T5" s="301">
        <f>VLOOKUP(D5,KREW2!$C$2:$F$400,4,0)</f>
        <v>8</v>
      </c>
      <c r="U5" s="303"/>
      <c r="V5" s="304" t="s">
        <v>100</v>
      </c>
      <c r="W5" s="305">
        <v>8</v>
      </c>
      <c r="X5" s="306" t="s">
        <v>100</v>
      </c>
      <c r="Y5" s="303">
        <f>VLOOKUP(D5,KRĄŻENIE!$C$2:$F$400,4,0)</f>
        <v>9</v>
      </c>
      <c r="Z5" s="306" t="s">
        <v>100</v>
      </c>
      <c r="AA5" s="307" t="s">
        <v>166</v>
      </c>
      <c r="AB5" s="304" t="s">
        <v>100</v>
      </c>
      <c r="AC5" s="303" t="s">
        <v>166</v>
      </c>
      <c r="AD5" s="304" t="s">
        <v>100</v>
      </c>
      <c r="AE5" s="308">
        <f>VLOOKUP(D5,MOCZOWY!$C$2:$F$400,4,0)</f>
        <v>9</v>
      </c>
      <c r="AF5" s="303"/>
      <c r="AG5" s="304" t="s">
        <v>100</v>
      </c>
      <c r="AH5" s="307">
        <f>VLOOKUP(D5,POKARMOWY!$C$2:$F$400,4,0)</f>
        <v>9</v>
      </c>
      <c r="AI5" s="309" t="s">
        <v>101</v>
      </c>
    </row>
    <row r="6" spans="1:35" ht="15" customHeight="1" thickBot="1" x14ac:dyDescent="0.3">
      <c r="A6" s="57"/>
      <c r="B6" s="58" t="s">
        <v>3</v>
      </c>
      <c r="C6" s="58"/>
      <c r="D6" s="58"/>
      <c r="E6" s="59"/>
      <c r="F6" s="59"/>
      <c r="G6" s="59"/>
      <c r="H6" s="59"/>
      <c r="I6" s="59"/>
      <c r="J6" s="59"/>
      <c r="K6" s="59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310"/>
      <c r="Z6" s="310"/>
      <c r="AA6" s="310"/>
      <c r="AB6" s="59"/>
      <c r="AC6" s="59"/>
      <c r="AD6" s="59"/>
      <c r="AE6" s="59"/>
      <c r="AF6" s="59"/>
      <c r="AG6" s="59"/>
      <c r="AH6" s="64"/>
      <c r="AI6" s="311"/>
    </row>
    <row r="7" spans="1:35" s="9" customFormat="1" ht="24.95" customHeight="1" thickBot="1" x14ac:dyDescent="0.3">
      <c r="A7" s="312">
        <v>3</v>
      </c>
      <c r="B7" s="313" t="s">
        <v>55</v>
      </c>
      <c r="C7" s="313" t="s">
        <v>54</v>
      </c>
      <c r="D7" s="314">
        <v>91816</v>
      </c>
      <c r="E7" s="315" t="s">
        <v>100</v>
      </c>
      <c r="F7" s="315" t="s">
        <v>100</v>
      </c>
      <c r="G7" s="315" t="s">
        <v>100</v>
      </c>
      <c r="H7" s="315" t="s">
        <v>100</v>
      </c>
      <c r="I7" s="315" t="s">
        <v>100</v>
      </c>
      <c r="J7" s="315" t="s">
        <v>100</v>
      </c>
      <c r="K7" s="315" t="s">
        <v>100</v>
      </c>
      <c r="L7" s="316" t="s">
        <v>100</v>
      </c>
      <c r="M7" s="317" t="s">
        <v>100</v>
      </c>
      <c r="N7" s="318">
        <f>VLOOKUP(D7,NERWY!$C$2:$F$400,4,0)</f>
        <v>9</v>
      </c>
      <c r="O7" s="319"/>
      <c r="P7" s="320" t="s">
        <v>100</v>
      </c>
      <c r="Q7" s="318">
        <f>VLOOKUP(D7,ZMYSŁY!$C$2:$F$400,4,0)</f>
        <v>6</v>
      </c>
      <c r="R7" s="318"/>
      <c r="S7" s="317" t="s">
        <v>100</v>
      </c>
      <c r="T7" s="318">
        <f>VLOOKUP(D7,KREW2!$C$2:$F$400,4,0)</f>
        <v>8</v>
      </c>
      <c r="U7" s="319"/>
      <c r="V7" s="320" t="s">
        <v>100</v>
      </c>
      <c r="W7" s="320" t="s">
        <v>166</v>
      </c>
      <c r="X7" s="320" t="s">
        <v>100</v>
      </c>
      <c r="Y7" s="321">
        <f>VLOOKUP(D7,KRĄŻENIE!$C$2:$F$400,4,0)</f>
        <v>7</v>
      </c>
      <c r="Z7" s="322" t="s">
        <v>100</v>
      </c>
      <c r="AA7" s="323">
        <f>VLOOKUP(D7,ODDECHOWY!$C$2:$F$400,4,0)</f>
        <v>8</v>
      </c>
      <c r="AB7" s="322" t="s">
        <v>100</v>
      </c>
      <c r="AC7" s="321">
        <f>VLOOKUP(D7,KREW1!$C$2:$F$400,4,0)</f>
        <v>8</v>
      </c>
      <c r="AD7" s="322" t="s">
        <v>100</v>
      </c>
      <c r="AE7" s="324">
        <f>VLOOKUP(D7,MOCZOWY!$C$2:$F$400,4,0)</f>
        <v>7</v>
      </c>
      <c r="AF7" s="323"/>
      <c r="AG7" s="325" t="s">
        <v>100</v>
      </c>
      <c r="AH7" s="321">
        <f>VLOOKUP(D7,POKARMOWY!$C$2:$F$400,4,0)</f>
        <v>6</v>
      </c>
      <c r="AI7" s="326">
        <f>VLOOKUP(D7,EGZAMIN1!$C$2:$H$400,6,0)</f>
        <v>2</v>
      </c>
    </row>
    <row r="8" spans="1:35" ht="15" customHeight="1" thickBot="1" x14ac:dyDescent="0.3">
      <c r="A8" s="57"/>
      <c r="B8" s="58" t="s">
        <v>4</v>
      </c>
      <c r="C8" s="58"/>
      <c r="D8" s="58"/>
      <c r="E8" s="59"/>
      <c r="F8" s="59"/>
      <c r="G8" s="59"/>
      <c r="H8" s="59"/>
      <c r="I8" s="59"/>
      <c r="J8" s="59"/>
      <c r="K8" s="59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59"/>
      <c r="AC8" s="59"/>
      <c r="AD8" s="59"/>
      <c r="AE8" s="327"/>
      <c r="AF8" s="327"/>
      <c r="AG8" s="59"/>
      <c r="AH8" s="64"/>
      <c r="AI8" s="311"/>
    </row>
    <row r="9" spans="1:35" s="9" customFormat="1" ht="24.95" customHeight="1" thickBot="1" x14ac:dyDescent="0.3">
      <c r="A9" s="262">
        <v>4</v>
      </c>
      <c r="B9" s="263" t="s">
        <v>91</v>
      </c>
      <c r="C9" s="263" t="s">
        <v>24</v>
      </c>
      <c r="D9" s="264">
        <v>92255</v>
      </c>
      <c r="E9" s="265" t="s">
        <v>100</v>
      </c>
      <c r="F9" s="266" t="s">
        <v>100</v>
      </c>
      <c r="G9" s="266" t="s">
        <v>100</v>
      </c>
      <c r="H9" s="266" t="s">
        <v>100</v>
      </c>
      <c r="I9" s="266" t="s">
        <v>100</v>
      </c>
      <c r="J9" s="266" t="s">
        <v>100</v>
      </c>
      <c r="K9" s="266" t="s">
        <v>100</v>
      </c>
      <c r="L9" s="267" t="s">
        <v>100</v>
      </c>
      <c r="M9" s="268" t="s">
        <v>100</v>
      </c>
      <c r="N9" s="269">
        <f>VLOOKUP(D9,NERWY!$C$2:$F$400,4,0)</f>
        <v>9</v>
      </c>
      <c r="O9" s="270"/>
      <c r="P9" s="268" t="s">
        <v>100</v>
      </c>
      <c r="Q9" s="269">
        <f>VLOOKUP(D9,ZMYSŁY!$C$2:$F$400,4,0)</f>
        <v>6</v>
      </c>
      <c r="R9" s="270"/>
      <c r="S9" s="268" t="s">
        <v>100</v>
      </c>
      <c r="T9" s="269">
        <f>VLOOKUP(D9,KREW2!$C$2:$F$400,4,0)</f>
        <v>7</v>
      </c>
      <c r="U9" s="270">
        <v>2</v>
      </c>
      <c r="V9" s="268" t="s">
        <v>100</v>
      </c>
      <c r="W9" s="271">
        <v>7</v>
      </c>
      <c r="X9" s="271" t="s">
        <v>100</v>
      </c>
      <c r="Y9" s="269">
        <f>VLOOKUP(D9,KRĄŻENIE!$C$2:$F$400,4,0)</f>
        <v>6</v>
      </c>
      <c r="Z9" s="268" t="s">
        <v>100</v>
      </c>
      <c r="AA9" s="272">
        <f>VLOOKUP(D9,ODDECHOWY!$C$2:$F$400,4,0)</f>
        <v>7</v>
      </c>
      <c r="AB9" s="273" t="s">
        <v>100</v>
      </c>
      <c r="AC9" s="274" t="s">
        <v>166</v>
      </c>
      <c r="AD9" s="268" t="s">
        <v>100</v>
      </c>
      <c r="AE9" s="275">
        <f>VLOOKUP(D9,MOCZOWY!$C$2:$F$400,4,0)</f>
        <v>9</v>
      </c>
      <c r="AF9" s="272"/>
      <c r="AG9" s="271" t="s">
        <v>100</v>
      </c>
      <c r="AH9" s="269">
        <f>VLOOKUP(D9,POKARMOWY!$C$2:$F$400,4,0)</f>
        <v>6</v>
      </c>
      <c r="AI9" s="276">
        <f>VLOOKUP(D9,EGZAMIN1!$C$2:$H$400,6,0)</f>
        <v>2</v>
      </c>
    </row>
    <row r="10" spans="1:35" s="73" customFormat="1" ht="24.95" hidden="1" customHeight="1" x14ac:dyDescent="0.3">
      <c r="A10" s="103">
        <v>14</v>
      </c>
      <c r="B10" s="104" t="s">
        <v>90</v>
      </c>
      <c r="C10" s="104" t="s">
        <v>54</v>
      </c>
      <c r="D10" s="105">
        <v>90795</v>
      </c>
      <c r="E10" s="231" t="s">
        <v>100</v>
      </c>
      <c r="F10" s="231" t="s">
        <v>100</v>
      </c>
      <c r="G10" s="231" t="s">
        <v>100</v>
      </c>
      <c r="H10" s="232" t="s">
        <v>101</v>
      </c>
      <c r="I10" s="231" t="s">
        <v>100</v>
      </c>
      <c r="J10" s="233" t="s">
        <v>101</v>
      </c>
      <c r="K10" s="233" t="s">
        <v>101</v>
      </c>
      <c r="L10" s="234" t="s">
        <v>101</v>
      </c>
      <c r="M10" s="177" t="s">
        <v>100</v>
      </c>
      <c r="N10" s="178">
        <f>VLOOKUP(D10,NERWY!$C$2:$F$400,4,0)</f>
        <v>8</v>
      </c>
      <c r="O10" s="179"/>
      <c r="P10" s="115" t="s">
        <v>100</v>
      </c>
      <c r="Q10" s="107">
        <f>VLOOKUP(D10,ZMYSŁY!$C$2:$F$400,4,0)</f>
        <v>7</v>
      </c>
      <c r="R10" s="79"/>
      <c r="S10" s="115" t="s">
        <v>100</v>
      </c>
      <c r="T10" s="107">
        <f>VLOOKUP(D10,KREW2!$C$2:$F$400,4,0)</f>
        <v>10</v>
      </c>
      <c r="U10" s="180"/>
      <c r="V10" s="180" t="s">
        <v>101</v>
      </c>
      <c r="W10" s="180" t="s">
        <v>101</v>
      </c>
      <c r="X10" s="217" t="s">
        <v>101</v>
      </c>
      <c r="Y10" s="127" t="s">
        <v>101</v>
      </c>
      <c r="Z10" s="217" t="s">
        <v>101</v>
      </c>
      <c r="AA10" s="135" t="s">
        <v>101</v>
      </c>
      <c r="AB10" s="115"/>
      <c r="AC10" s="116"/>
      <c r="AD10" s="117" t="s">
        <v>101</v>
      </c>
      <c r="AE10" s="122" t="e">
        <f>VLOOKUP(D10,MOCZOWY!$C$2:$F$400,4,0)</f>
        <v>#N/A</v>
      </c>
      <c r="AF10" s="113"/>
      <c r="AG10" s="116"/>
      <c r="AH10" s="116"/>
      <c r="AI10" s="256"/>
    </row>
    <row r="11" spans="1:35" ht="15.75" thickBot="1" x14ac:dyDescent="0.3"/>
    <row r="12" spans="1:35" ht="15.75" thickBot="1" x14ac:dyDescent="0.3">
      <c r="B12" s="328" t="s">
        <v>176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8" sqref="A1:G8"/>
    </sheetView>
  </sheetViews>
  <sheetFormatPr defaultRowHeight="15" x14ac:dyDescent="0.25"/>
  <cols>
    <col min="1" max="1" width="3.5703125" customWidth="1"/>
    <col min="2" max="2" width="22.7109375" customWidth="1"/>
    <col min="3" max="3" width="11.28515625" customWidth="1"/>
    <col min="4" max="4" width="10.7109375" customWidth="1"/>
    <col min="5" max="5" width="11.28515625" style="1" customWidth="1"/>
    <col min="6" max="6" width="9.140625" style="257"/>
    <col min="7" max="7" width="12.5703125" style="251" customWidth="1"/>
  </cols>
  <sheetData>
    <row r="1" spans="1:7" ht="13.5" customHeight="1" x14ac:dyDescent="0.25">
      <c r="A1" s="2"/>
      <c r="B1" s="4" t="s">
        <v>0</v>
      </c>
      <c r="C1" s="4" t="s">
        <v>1</v>
      </c>
      <c r="D1" s="4"/>
      <c r="E1" s="220" t="s">
        <v>172</v>
      </c>
      <c r="F1" s="252" t="s">
        <v>173</v>
      </c>
      <c r="G1" s="343" t="s">
        <v>173</v>
      </c>
    </row>
    <row r="2" spans="1:7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245"/>
      <c r="F2" s="253"/>
      <c r="G2" s="344" t="s">
        <v>177</v>
      </c>
    </row>
    <row r="3" spans="1:7" ht="15" customHeight="1" thickBot="1" x14ac:dyDescent="0.3">
      <c r="A3" s="92"/>
      <c r="B3" s="93"/>
      <c r="C3" s="93"/>
      <c r="D3" s="93"/>
      <c r="E3" s="246"/>
      <c r="F3" s="254"/>
      <c r="G3" s="345"/>
    </row>
    <row r="4" spans="1:7" s="9" customFormat="1" ht="24.95" customHeight="1" x14ac:dyDescent="0.25">
      <c r="A4" s="199">
        <v>1</v>
      </c>
      <c r="B4" s="200" t="s">
        <v>55</v>
      </c>
      <c r="C4" s="200" t="s">
        <v>54</v>
      </c>
      <c r="D4" s="341">
        <v>91816</v>
      </c>
      <c r="E4" s="152" t="s">
        <v>166</v>
      </c>
      <c r="F4" s="255">
        <f>VLOOKUP(D4,EGZAMIN1!$C$2:$H$400,6,0)</f>
        <v>2</v>
      </c>
      <c r="G4" s="346">
        <v>2</v>
      </c>
    </row>
    <row r="5" spans="1:7" s="9" customFormat="1" ht="24.95" customHeight="1" x14ac:dyDescent="0.25">
      <c r="A5" s="165">
        <v>2</v>
      </c>
      <c r="B5" s="163" t="s">
        <v>57</v>
      </c>
      <c r="C5" s="163" t="s">
        <v>56</v>
      </c>
      <c r="D5" s="166">
        <v>90831</v>
      </c>
      <c r="E5" s="157" t="s">
        <v>166</v>
      </c>
      <c r="F5" s="329">
        <f>VLOOKUP(D5,EGZAMIN1!$C$2:$H$400,6,0)</f>
        <v>2</v>
      </c>
      <c r="G5" s="347">
        <v>2</v>
      </c>
    </row>
    <row r="6" spans="1:7" s="9" customFormat="1" ht="24.95" customHeight="1" thickBot="1" x14ac:dyDescent="0.3">
      <c r="A6" s="195">
        <v>3</v>
      </c>
      <c r="B6" s="196" t="s">
        <v>91</v>
      </c>
      <c r="C6" s="196" t="s">
        <v>24</v>
      </c>
      <c r="D6" s="342">
        <v>92255</v>
      </c>
      <c r="E6" s="160" t="s">
        <v>166</v>
      </c>
      <c r="F6" s="349">
        <f>VLOOKUP(D6,EGZAMIN1!$C$2:$H$400,6,0)</f>
        <v>2</v>
      </c>
      <c r="G6" s="348">
        <v>2</v>
      </c>
    </row>
    <row r="8" spans="1:7" x14ac:dyDescent="0.25">
      <c r="B8" s="82" t="s">
        <v>178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3" sqref="B3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s="37" t="str">
        <f>MID(A2,2,5)</f>
        <v>90751</v>
      </c>
      <c r="C2" s="38">
        <v>90751</v>
      </c>
      <c r="D2" t="s">
        <v>21</v>
      </c>
      <c r="E2" t="s">
        <v>20</v>
      </c>
      <c r="F2" s="1">
        <v>9</v>
      </c>
      <c r="G2" s="1" t="s">
        <v>106</v>
      </c>
    </row>
    <row r="3" spans="1:7" x14ac:dyDescent="0.25">
      <c r="A3" t="s">
        <v>108</v>
      </c>
      <c r="B3" s="37" t="str">
        <f t="shared" ref="B3:B46" si="0">MID(A3,2,5)</f>
        <v>90752</v>
      </c>
      <c r="C3" s="38">
        <v>90752</v>
      </c>
      <c r="D3" t="s">
        <v>41</v>
      </c>
      <c r="E3" t="s">
        <v>40</v>
      </c>
      <c r="F3" s="1">
        <v>9</v>
      </c>
      <c r="G3" s="1" t="s">
        <v>106</v>
      </c>
    </row>
    <row r="4" spans="1:7" x14ac:dyDescent="0.25">
      <c r="A4" t="s">
        <v>109</v>
      </c>
      <c r="B4" s="37" t="str">
        <f t="shared" si="0"/>
        <v>92255</v>
      </c>
      <c r="C4" s="38">
        <v>92255</v>
      </c>
      <c r="D4" t="s">
        <v>91</v>
      </c>
      <c r="E4" t="s">
        <v>24</v>
      </c>
      <c r="F4" s="1">
        <v>7</v>
      </c>
      <c r="G4" s="1" t="s">
        <v>106</v>
      </c>
    </row>
    <row r="5" spans="1:7" x14ac:dyDescent="0.25">
      <c r="A5" t="s">
        <v>110</v>
      </c>
      <c r="B5" s="37" t="str">
        <f t="shared" si="0"/>
        <v>90754</v>
      </c>
      <c r="C5" s="38">
        <v>90754</v>
      </c>
      <c r="D5" t="s">
        <v>43</v>
      </c>
      <c r="E5" t="s">
        <v>42</v>
      </c>
      <c r="F5" s="1">
        <v>9</v>
      </c>
      <c r="G5" s="1" t="s">
        <v>106</v>
      </c>
    </row>
    <row r="6" spans="1:7" x14ac:dyDescent="0.25">
      <c r="A6" t="s">
        <v>111</v>
      </c>
      <c r="B6" s="37" t="str">
        <f t="shared" si="0"/>
        <v>90755</v>
      </c>
      <c r="C6" s="38">
        <v>90755</v>
      </c>
      <c r="D6" t="s">
        <v>45</v>
      </c>
      <c r="E6" t="s">
        <v>44</v>
      </c>
      <c r="F6" s="1">
        <v>8</v>
      </c>
      <c r="G6" s="1" t="s">
        <v>106</v>
      </c>
    </row>
    <row r="7" spans="1:7" x14ac:dyDescent="0.25">
      <c r="A7" t="s">
        <v>112</v>
      </c>
      <c r="B7" s="37" t="str">
        <f t="shared" si="0"/>
        <v>91522</v>
      </c>
      <c r="C7" s="38">
        <v>91522</v>
      </c>
      <c r="D7" t="s">
        <v>23</v>
      </c>
      <c r="E7" t="s">
        <v>22</v>
      </c>
      <c r="F7" s="1">
        <v>8</v>
      </c>
      <c r="G7" s="1" t="s">
        <v>106</v>
      </c>
    </row>
    <row r="8" spans="1:7" x14ac:dyDescent="0.25">
      <c r="A8" t="s">
        <v>113</v>
      </c>
      <c r="B8" s="37" t="str">
        <f t="shared" si="0"/>
        <v>90758</v>
      </c>
      <c r="C8" s="38">
        <v>90758</v>
      </c>
      <c r="D8" t="s">
        <v>47</v>
      </c>
      <c r="E8" t="s">
        <v>46</v>
      </c>
      <c r="F8" s="1">
        <v>10</v>
      </c>
      <c r="G8" s="1" t="s">
        <v>106</v>
      </c>
    </row>
    <row r="9" spans="1:7" x14ac:dyDescent="0.25">
      <c r="A9" t="s">
        <v>114</v>
      </c>
      <c r="B9" s="37" t="str">
        <f t="shared" si="0"/>
        <v>92192</v>
      </c>
      <c r="C9" s="38">
        <v>92192</v>
      </c>
      <c r="D9" t="s">
        <v>49</v>
      </c>
      <c r="E9" t="s">
        <v>48</v>
      </c>
      <c r="F9" s="1">
        <v>8</v>
      </c>
      <c r="G9" s="1" t="s">
        <v>106</v>
      </c>
    </row>
    <row r="10" spans="1:7" x14ac:dyDescent="0.25">
      <c r="A10" t="s">
        <v>115</v>
      </c>
      <c r="B10" s="37" t="str">
        <f t="shared" si="0"/>
        <v>90759</v>
      </c>
      <c r="C10" s="38">
        <v>90759</v>
      </c>
      <c r="D10" t="s">
        <v>50</v>
      </c>
      <c r="E10" t="s">
        <v>26</v>
      </c>
      <c r="F10" s="1">
        <v>9</v>
      </c>
      <c r="G10" s="1" t="s">
        <v>106</v>
      </c>
    </row>
    <row r="11" spans="1:7" x14ac:dyDescent="0.25">
      <c r="A11" t="s">
        <v>116</v>
      </c>
      <c r="B11" s="37" t="str">
        <f t="shared" si="0"/>
        <v>90760</v>
      </c>
      <c r="C11" s="38">
        <v>90760</v>
      </c>
      <c r="D11" t="s">
        <v>52</v>
      </c>
      <c r="E11" t="s">
        <v>51</v>
      </c>
      <c r="F11" s="1">
        <v>9</v>
      </c>
      <c r="G11" s="1" t="s">
        <v>106</v>
      </c>
    </row>
    <row r="12" spans="1:7" x14ac:dyDescent="0.25">
      <c r="A12" t="s">
        <v>117</v>
      </c>
      <c r="B12" s="37" t="str">
        <f t="shared" si="0"/>
        <v>92193</v>
      </c>
      <c r="C12" s="38">
        <v>92193</v>
      </c>
      <c r="D12" t="s">
        <v>53</v>
      </c>
      <c r="E12" t="s">
        <v>20</v>
      </c>
      <c r="F12" s="1">
        <v>9</v>
      </c>
      <c r="G12" s="1" t="s">
        <v>106</v>
      </c>
    </row>
    <row r="13" spans="1:7" x14ac:dyDescent="0.25">
      <c r="A13" t="s">
        <v>118</v>
      </c>
      <c r="B13" s="37" t="str">
        <f t="shared" si="0"/>
        <v>90761</v>
      </c>
      <c r="C13" s="38">
        <v>90761</v>
      </c>
      <c r="D13" t="s">
        <v>25</v>
      </c>
      <c r="E13" t="s">
        <v>24</v>
      </c>
      <c r="F13" s="1">
        <v>10</v>
      </c>
      <c r="G13" s="1" t="s">
        <v>106</v>
      </c>
    </row>
    <row r="14" spans="1:7" x14ac:dyDescent="0.25">
      <c r="A14" t="s">
        <v>119</v>
      </c>
      <c r="B14" s="37" t="str">
        <f t="shared" si="0"/>
        <v>90762</v>
      </c>
      <c r="C14" s="38">
        <v>90762</v>
      </c>
      <c r="D14" t="s">
        <v>27</v>
      </c>
      <c r="E14" t="s">
        <v>26</v>
      </c>
      <c r="F14" s="1">
        <v>9</v>
      </c>
      <c r="G14" s="1" t="s">
        <v>106</v>
      </c>
    </row>
    <row r="15" spans="1:7" x14ac:dyDescent="0.25">
      <c r="A15" t="s">
        <v>120</v>
      </c>
      <c r="B15" s="37" t="str">
        <f t="shared" si="0"/>
        <v>90902</v>
      </c>
      <c r="C15" s="38">
        <v>90902</v>
      </c>
      <c r="D15" t="s">
        <v>29</v>
      </c>
      <c r="E15" t="s">
        <v>28</v>
      </c>
      <c r="F15" s="1">
        <v>9</v>
      </c>
      <c r="G15" s="1" t="s">
        <v>106</v>
      </c>
    </row>
    <row r="16" spans="1:7" x14ac:dyDescent="0.25">
      <c r="A16" t="s">
        <v>121</v>
      </c>
      <c r="B16" s="37" t="str">
        <f t="shared" si="0"/>
        <v>90763</v>
      </c>
      <c r="C16" s="38">
        <v>90763</v>
      </c>
      <c r="D16" t="s">
        <v>31</v>
      </c>
      <c r="E16" t="s">
        <v>30</v>
      </c>
      <c r="F16" s="1">
        <v>8</v>
      </c>
      <c r="G16" s="1" t="s">
        <v>106</v>
      </c>
    </row>
    <row r="17" spans="1:7" x14ac:dyDescent="0.25">
      <c r="A17" t="s">
        <v>122</v>
      </c>
      <c r="B17" s="37" t="str">
        <f t="shared" si="0"/>
        <v>90764</v>
      </c>
      <c r="C17" s="38">
        <v>90764</v>
      </c>
      <c r="D17" t="s">
        <v>33</v>
      </c>
      <c r="E17" t="s">
        <v>32</v>
      </c>
      <c r="F17" s="1">
        <v>8</v>
      </c>
      <c r="G17" s="1" t="s">
        <v>106</v>
      </c>
    </row>
    <row r="18" spans="1:7" x14ac:dyDescent="0.25">
      <c r="A18" t="s">
        <v>123</v>
      </c>
      <c r="B18" s="37" t="str">
        <f t="shared" si="0"/>
        <v>90765</v>
      </c>
      <c r="C18" s="38">
        <v>90765</v>
      </c>
      <c r="D18" t="s">
        <v>35</v>
      </c>
      <c r="E18" t="s">
        <v>34</v>
      </c>
      <c r="F18" s="1">
        <v>8</v>
      </c>
      <c r="G18" s="1" t="s">
        <v>106</v>
      </c>
    </row>
    <row r="19" spans="1:7" x14ac:dyDescent="0.25">
      <c r="A19" t="s">
        <v>124</v>
      </c>
      <c r="B19" s="37" t="str">
        <f t="shared" si="0"/>
        <v>91816</v>
      </c>
      <c r="C19" s="38">
        <v>91816</v>
      </c>
      <c r="D19" t="s">
        <v>55</v>
      </c>
      <c r="E19" t="s">
        <v>54</v>
      </c>
      <c r="F19" s="1">
        <v>8</v>
      </c>
      <c r="G19" s="1" t="s">
        <v>106</v>
      </c>
    </row>
    <row r="20" spans="1:7" x14ac:dyDescent="0.25">
      <c r="A20" t="s">
        <v>125</v>
      </c>
      <c r="B20" s="37" t="str">
        <f t="shared" si="0"/>
        <v>90926</v>
      </c>
      <c r="C20" s="38">
        <v>90926</v>
      </c>
      <c r="D20" t="s">
        <v>36</v>
      </c>
      <c r="E20" t="s">
        <v>24</v>
      </c>
      <c r="F20" s="1">
        <v>8</v>
      </c>
      <c r="G20" s="1" t="s">
        <v>106</v>
      </c>
    </row>
    <row r="21" spans="1:7" x14ac:dyDescent="0.25">
      <c r="A21" t="s">
        <v>126</v>
      </c>
      <c r="B21" s="37" t="str">
        <f t="shared" si="0"/>
        <v>90768</v>
      </c>
      <c r="C21" s="38">
        <v>90768</v>
      </c>
      <c r="D21" t="s">
        <v>38</v>
      </c>
      <c r="E21" t="s">
        <v>37</v>
      </c>
      <c r="F21" s="1">
        <v>5</v>
      </c>
      <c r="G21" s="1" t="s">
        <v>127</v>
      </c>
    </row>
    <row r="22" spans="1:7" x14ac:dyDescent="0.25">
      <c r="A22" t="s">
        <v>128</v>
      </c>
      <c r="B22" s="37" t="str">
        <f t="shared" si="0"/>
        <v>90831</v>
      </c>
      <c r="C22" s="38">
        <v>90831</v>
      </c>
      <c r="D22" t="s">
        <v>57</v>
      </c>
      <c r="E22" t="s">
        <v>56</v>
      </c>
      <c r="F22" s="1">
        <v>8</v>
      </c>
      <c r="G22" s="1" t="s">
        <v>106</v>
      </c>
    </row>
    <row r="23" spans="1:7" x14ac:dyDescent="0.25">
      <c r="A23" t="s">
        <v>129</v>
      </c>
      <c r="B23" s="37" t="str">
        <f t="shared" si="0"/>
        <v>90770</v>
      </c>
      <c r="C23" s="38">
        <v>90770</v>
      </c>
      <c r="D23" t="s">
        <v>59</v>
      </c>
      <c r="E23" t="s">
        <v>58</v>
      </c>
      <c r="F23" s="1">
        <v>9</v>
      </c>
      <c r="G23" s="1" t="s">
        <v>106</v>
      </c>
    </row>
    <row r="24" spans="1:7" x14ac:dyDescent="0.25">
      <c r="A24" t="s">
        <v>130</v>
      </c>
      <c r="B24" s="37" t="str">
        <f t="shared" si="0"/>
        <v>85146</v>
      </c>
      <c r="C24" s="38">
        <v>85146</v>
      </c>
      <c r="D24" t="s">
        <v>83</v>
      </c>
      <c r="E24" t="s">
        <v>24</v>
      </c>
      <c r="F24" s="1">
        <v>9</v>
      </c>
      <c r="G24" s="1" t="s">
        <v>106</v>
      </c>
    </row>
    <row r="25" spans="1:7" x14ac:dyDescent="0.25">
      <c r="A25" t="s">
        <v>131</v>
      </c>
      <c r="B25" s="37" t="str">
        <f t="shared" si="0"/>
        <v>90774</v>
      </c>
      <c r="C25" s="38">
        <v>90774</v>
      </c>
      <c r="D25" t="s">
        <v>62</v>
      </c>
      <c r="E25" t="s">
        <v>34</v>
      </c>
      <c r="F25" s="1">
        <v>7</v>
      </c>
      <c r="G25" s="1" t="s">
        <v>106</v>
      </c>
    </row>
    <row r="26" spans="1:7" x14ac:dyDescent="0.25">
      <c r="A26" t="s">
        <v>132</v>
      </c>
      <c r="B26" s="37" t="str">
        <f t="shared" si="0"/>
        <v>90773</v>
      </c>
      <c r="C26" s="38">
        <v>90773</v>
      </c>
      <c r="D26" t="s">
        <v>64</v>
      </c>
      <c r="E26" t="s">
        <v>63</v>
      </c>
      <c r="F26" s="1">
        <v>8</v>
      </c>
      <c r="G26" s="1" t="s">
        <v>106</v>
      </c>
    </row>
    <row r="27" spans="1:7" x14ac:dyDescent="0.25">
      <c r="A27" t="s">
        <v>133</v>
      </c>
      <c r="B27" s="37" t="str">
        <f t="shared" si="0"/>
        <v>90775</v>
      </c>
      <c r="C27" s="38">
        <v>90775</v>
      </c>
      <c r="D27" t="s">
        <v>66</v>
      </c>
      <c r="E27" t="s">
        <v>65</v>
      </c>
      <c r="F27" s="1">
        <v>9</v>
      </c>
      <c r="G27" s="1" t="s">
        <v>106</v>
      </c>
    </row>
    <row r="28" spans="1:7" x14ac:dyDescent="0.25">
      <c r="A28" t="s">
        <v>134</v>
      </c>
      <c r="B28" s="37" t="str">
        <f t="shared" si="0"/>
        <v>90776</v>
      </c>
      <c r="C28" s="38">
        <v>90776</v>
      </c>
      <c r="D28" t="s">
        <v>85</v>
      </c>
      <c r="E28" t="s">
        <v>84</v>
      </c>
      <c r="F28" s="1">
        <v>9</v>
      </c>
      <c r="G28" s="1" t="s">
        <v>106</v>
      </c>
    </row>
    <row r="29" spans="1:7" x14ac:dyDescent="0.25">
      <c r="A29" t="s">
        <v>135</v>
      </c>
      <c r="B29" s="37" t="str">
        <f t="shared" si="0"/>
        <v>90777</v>
      </c>
      <c r="C29" s="38">
        <v>90777</v>
      </c>
      <c r="D29" t="s">
        <v>68</v>
      </c>
      <c r="E29" t="s">
        <v>67</v>
      </c>
      <c r="F29" s="1">
        <v>8</v>
      </c>
      <c r="G29" s="1" t="s">
        <v>106</v>
      </c>
    </row>
    <row r="30" spans="1:7" x14ac:dyDescent="0.25">
      <c r="A30" t="s">
        <v>136</v>
      </c>
      <c r="B30" s="37" t="str">
        <f t="shared" si="0"/>
        <v>92011</v>
      </c>
      <c r="C30" s="38">
        <v>92011</v>
      </c>
      <c r="D30" t="s">
        <v>70</v>
      </c>
      <c r="E30" t="s">
        <v>69</v>
      </c>
      <c r="F30" s="1">
        <v>10</v>
      </c>
      <c r="G30" s="1" t="s">
        <v>106</v>
      </c>
    </row>
    <row r="31" spans="1:7" x14ac:dyDescent="0.25">
      <c r="A31" t="s">
        <v>137</v>
      </c>
      <c r="B31" s="37" t="str">
        <f t="shared" si="0"/>
        <v>90779</v>
      </c>
      <c r="C31" s="38">
        <v>90779</v>
      </c>
      <c r="D31" t="s">
        <v>72</v>
      </c>
      <c r="E31" t="s">
        <v>71</v>
      </c>
      <c r="F31" s="1">
        <v>8</v>
      </c>
      <c r="G31" s="1" t="s">
        <v>106</v>
      </c>
    </row>
    <row r="32" spans="1:7" x14ac:dyDescent="0.25">
      <c r="A32" t="s">
        <v>138</v>
      </c>
      <c r="B32" s="37" t="str">
        <f t="shared" si="0"/>
        <v>92012</v>
      </c>
      <c r="C32" s="38">
        <v>92012</v>
      </c>
      <c r="D32" t="s">
        <v>86</v>
      </c>
      <c r="E32" t="s">
        <v>69</v>
      </c>
      <c r="F32" s="1">
        <v>7</v>
      </c>
      <c r="G32" s="1" t="s">
        <v>106</v>
      </c>
    </row>
    <row r="33" spans="1:7" x14ac:dyDescent="0.25">
      <c r="A33" t="s">
        <v>139</v>
      </c>
      <c r="B33" s="37" t="str">
        <f t="shared" si="0"/>
        <v>89294</v>
      </c>
      <c r="C33" s="38">
        <v>89294</v>
      </c>
      <c r="D33" t="s">
        <v>92</v>
      </c>
      <c r="E33" t="s">
        <v>77</v>
      </c>
      <c r="F33" s="1">
        <v>7</v>
      </c>
      <c r="G33" s="1" t="s">
        <v>106</v>
      </c>
    </row>
    <row r="34" spans="1:7" x14ac:dyDescent="0.25">
      <c r="A34" t="s">
        <v>140</v>
      </c>
      <c r="B34" s="37" t="str">
        <f t="shared" si="0"/>
        <v>90780</v>
      </c>
      <c r="C34" s="38">
        <v>90780</v>
      </c>
      <c r="D34" t="s">
        <v>74</v>
      </c>
      <c r="E34" t="s">
        <v>73</v>
      </c>
      <c r="F34" s="1">
        <v>7</v>
      </c>
      <c r="G34" s="1" t="s">
        <v>106</v>
      </c>
    </row>
    <row r="35" spans="1:7" x14ac:dyDescent="0.25">
      <c r="A35" t="s">
        <v>141</v>
      </c>
      <c r="B35" s="37" t="str">
        <f t="shared" si="0"/>
        <v>91608</v>
      </c>
      <c r="C35" s="38">
        <v>91608</v>
      </c>
      <c r="D35" t="s">
        <v>61</v>
      </c>
      <c r="E35" t="s">
        <v>60</v>
      </c>
      <c r="F35" s="1">
        <v>7</v>
      </c>
      <c r="G35" s="1" t="s">
        <v>106</v>
      </c>
    </row>
    <row r="36" spans="1:7" x14ac:dyDescent="0.25">
      <c r="A36" t="s">
        <v>142</v>
      </c>
      <c r="B36" s="37" t="str">
        <f t="shared" si="0"/>
        <v>92197</v>
      </c>
      <c r="C36" s="38">
        <v>92197</v>
      </c>
      <c r="D36" t="s">
        <v>87</v>
      </c>
      <c r="E36" t="s">
        <v>56</v>
      </c>
      <c r="F36" s="1">
        <v>9</v>
      </c>
      <c r="G36" s="1" t="s">
        <v>106</v>
      </c>
    </row>
    <row r="37" spans="1:7" x14ac:dyDescent="0.25">
      <c r="A37" t="s">
        <v>143</v>
      </c>
      <c r="B37" s="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s="37" t="str">
        <f t="shared" si="0"/>
        <v>90788</v>
      </c>
      <c r="C38" s="38">
        <v>90788</v>
      </c>
      <c r="D38" t="s">
        <v>78</v>
      </c>
      <c r="E38" t="s">
        <v>77</v>
      </c>
      <c r="F38" s="1">
        <v>7</v>
      </c>
      <c r="G38" s="1" t="s">
        <v>106</v>
      </c>
    </row>
    <row r="39" spans="1:7" x14ac:dyDescent="0.25">
      <c r="A39" t="s">
        <v>145</v>
      </c>
      <c r="B39" s="37" t="str">
        <f t="shared" si="0"/>
        <v>90789</v>
      </c>
      <c r="C39" s="38">
        <v>90789</v>
      </c>
      <c r="D39" t="s">
        <v>88</v>
      </c>
      <c r="E39" t="s">
        <v>67</v>
      </c>
      <c r="F39" s="1" t="s">
        <v>146</v>
      </c>
      <c r="G39" s="1" t="s">
        <v>147</v>
      </c>
    </row>
    <row r="40" spans="1:7" x14ac:dyDescent="0.25">
      <c r="A40" t="s">
        <v>148</v>
      </c>
      <c r="B40" s="37" t="str">
        <f t="shared" si="0"/>
        <v>90790</v>
      </c>
      <c r="C40" s="38">
        <v>90790</v>
      </c>
      <c r="D40" t="s">
        <v>79</v>
      </c>
      <c r="E40" t="s">
        <v>24</v>
      </c>
      <c r="F40" s="1">
        <v>8</v>
      </c>
      <c r="G40" s="1" t="s">
        <v>106</v>
      </c>
    </row>
    <row r="41" spans="1:7" x14ac:dyDescent="0.25">
      <c r="A41" t="s">
        <v>149</v>
      </c>
      <c r="B41" s="37" t="str">
        <f t="shared" si="0"/>
        <v>90791</v>
      </c>
      <c r="C41" s="38">
        <v>90791</v>
      </c>
      <c r="D41" t="s">
        <v>89</v>
      </c>
      <c r="E41" t="s">
        <v>60</v>
      </c>
      <c r="F41" s="1">
        <v>9</v>
      </c>
      <c r="G41" s="1" t="s">
        <v>106</v>
      </c>
    </row>
    <row r="42" spans="1:7" x14ac:dyDescent="0.25">
      <c r="A42" t="s">
        <v>150</v>
      </c>
      <c r="B42" s="37" t="str">
        <f t="shared" si="0"/>
        <v>90792</v>
      </c>
      <c r="C42" s="38">
        <v>90792</v>
      </c>
      <c r="D42" t="s">
        <v>80</v>
      </c>
      <c r="E42" t="s">
        <v>63</v>
      </c>
      <c r="F42" s="1">
        <v>9</v>
      </c>
      <c r="G42" s="1" t="s">
        <v>106</v>
      </c>
    </row>
    <row r="43" spans="1:7" x14ac:dyDescent="0.25">
      <c r="A43" t="s">
        <v>151</v>
      </c>
      <c r="B43" s="37" t="str">
        <f t="shared" si="0"/>
        <v>89611</v>
      </c>
      <c r="C43" s="38">
        <v>89611</v>
      </c>
      <c r="D43" t="s">
        <v>81</v>
      </c>
      <c r="E43" t="s">
        <v>24</v>
      </c>
      <c r="F43" s="1">
        <v>9</v>
      </c>
      <c r="G43" s="1" t="s">
        <v>106</v>
      </c>
    </row>
    <row r="44" spans="1:7" x14ac:dyDescent="0.25">
      <c r="A44" t="s">
        <v>152</v>
      </c>
      <c r="B44" s="37" t="str">
        <f t="shared" si="0"/>
        <v>92232</v>
      </c>
      <c r="C44" s="38">
        <v>92232</v>
      </c>
      <c r="D44" t="s">
        <v>39</v>
      </c>
      <c r="E44" t="s">
        <v>34</v>
      </c>
      <c r="F44" s="1">
        <v>6</v>
      </c>
      <c r="G44" s="1" t="s">
        <v>106</v>
      </c>
    </row>
    <row r="45" spans="1:7" x14ac:dyDescent="0.25">
      <c r="A45" t="s">
        <v>153</v>
      </c>
      <c r="B45" s="37" t="str">
        <f t="shared" si="0"/>
        <v>90794</v>
      </c>
      <c r="C45" s="38">
        <v>90794</v>
      </c>
      <c r="D45" t="s">
        <v>82</v>
      </c>
      <c r="E45" t="s">
        <v>30</v>
      </c>
      <c r="F45" s="1">
        <v>9</v>
      </c>
      <c r="G45" s="1" t="s">
        <v>106</v>
      </c>
    </row>
    <row r="46" spans="1:7" x14ac:dyDescent="0.25">
      <c r="A46" t="s">
        <v>154</v>
      </c>
      <c r="B46" s="37" t="str">
        <f t="shared" si="0"/>
        <v>90795</v>
      </c>
      <c r="C46" s="38">
        <v>90795</v>
      </c>
      <c r="D46" t="s">
        <v>90</v>
      </c>
      <c r="E46" t="s">
        <v>54</v>
      </c>
      <c r="F46" s="1">
        <v>10</v>
      </c>
      <c r="G46" s="1" t="s">
        <v>106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2" sqref="C2:C46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s="37" t="str">
        <f>MID(A2,2,5)</f>
        <v>90751</v>
      </c>
      <c r="C2" s="38">
        <v>90751</v>
      </c>
      <c r="D2" t="s">
        <v>21</v>
      </c>
      <c r="E2" t="s">
        <v>20</v>
      </c>
      <c r="F2" s="1">
        <v>9</v>
      </c>
      <c r="G2" s="1" t="s">
        <v>106</v>
      </c>
    </row>
    <row r="3" spans="1:7" x14ac:dyDescent="0.25">
      <c r="A3" t="s">
        <v>108</v>
      </c>
      <c r="B3" s="37" t="str">
        <f t="shared" ref="B3:B46" si="0">MID(A3,2,5)</f>
        <v>90752</v>
      </c>
      <c r="C3" s="38">
        <v>90752</v>
      </c>
      <c r="D3" t="s">
        <v>41</v>
      </c>
      <c r="E3" t="s">
        <v>40</v>
      </c>
      <c r="F3" s="1">
        <v>8</v>
      </c>
      <c r="G3" s="1" t="s">
        <v>106</v>
      </c>
    </row>
    <row r="4" spans="1:7" x14ac:dyDescent="0.25">
      <c r="A4" t="s">
        <v>109</v>
      </c>
      <c r="B4" s="37" t="str">
        <f t="shared" si="0"/>
        <v>92255</v>
      </c>
      <c r="C4" s="38">
        <v>92255</v>
      </c>
      <c r="D4" t="s">
        <v>91</v>
      </c>
      <c r="E4" t="s">
        <v>24</v>
      </c>
      <c r="F4" s="1">
        <v>9</v>
      </c>
      <c r="G4" s="1" t="s">
        <v>106</v>
      </c>
    </row>
    <row r="5" spans="1:7" x14ac:dyDescent="0.25">
      <c r="A5" t="s">
        <v>110</v>
      </c>
      <c r="B5" s="37" t="str">
        <f t="shared" si="0"/>
        <v>90754</v>
      </c>
      <c r="C5" s="38">
        <v>90754</v>
      </c>
      <c r="D5" t="s">
        <v>43</v>
      </c>
      <c r="E5" t="s">
        <v>42</v>
      </c>
      <c r="F5" s="1">
        <v>7</v>
      </c>
      <c r="G5" s="1" t="s">
        <v>106</v>
      </c>
    </row>
    <row r="6" spans="1:7" x14ac:dyDescent="0.25">
      <c r="A6" t="s">
        <v>111</v>
      </c>
      <c r="B6" s="37" t="str">
        <f t="shared" si="0"/>
        <v>90755</v>
      </c>
      <c r="C6" s="38">
        <v>90755</v>
      </c>
      <c r="D6" t="s">
        <v>45</v>
      </c>
      <c r="E6" t="s">
        <v>44</v>
      </c>
      <c r="F6" s="1">
        <v>10</v>
      </c>
      <c r="G6" s="1" t="s">
        <v>106</v>
      </c>
    </row>
    <row r="7" spans="1:7" x14ac:dyDescent="0.25">
      <c r="A7" t="s">
        <v>112</v>
      </c>
      <c r="B7" s="37" t="str">
        <f t="shared" si="0"/>
        <v>91522</v>
      </c>
      <c r="C7" s="38">
        <v>91522</v>
      </c>
      <c r="D7" t="s">
        <v>23</v>
      </c>
      <c r="E7" t="s">
        <v>22</v>
      </c>
      <c r="F7" s="1">
        <v>10</v>
      </c>
      <c r="G7" s="1" t="s">
        <v>106</v>
      </c>
    </row>
    <row r="8" spans="1:7" x14ac:dyDescent="0.25">
      <c r="A8" t="s">
        <v>113</v>
      </c>
      <c r="B8" s="37" t="str">
        <f t="shared" si="0"/>
        <v>90758</v>
      </c>
      <c r="C8" s="38">
        <v>90758</v>
      </c>
      <c r="D8" t="s">
        <v>47</v>
      </c>
      <c r="E8" t="s">
        <v>46</v>
      </c>
      <c r="F8" s="1">
        <v>10</v>
      </c>
      <c r="G8" s="1" t="s">
        <v>106</v>
      </c>
    </row>
    <row r="9" spans="1:7" x14ac:dyDescent="0.25">
      <c r="A9" t="s">
        <v>114</v>
      </c>
      <c r="B9" s="37" t="str">
        <f t="shared" si="0"/>
        <v>92192</v>
      </c>
      <c r="C9" s="38">
        <v>92192</v>
      </c>
      <c r="D9" t="s">
        <v>49</v>
      </c>
      <c r="E9" t="s">
        <v>48</v>
      </c>
      <c r="F9" s="1">
        <v>5</v>
      </c>
      <c r="G9" s="1" t="s">
        <v>127</v>
      </c>
    </row>
    <row r="10" spans="1:7" x14ac:dyDescent="0.25">
      <c r="A10" t="s">
        <v>115</v>
      </c>
      <c r="B10" s="37" t="str">
        <f t="shared" si="0"/>
        <v>90759</v>
      </c>
      <c r="C10" s="38">
        <v>90759</v>
      </c>
      <c r="D10" t="s">
        <v>50</v>
      </c>
      <c r="E10" t="s">
        <v>26</v>
      </c>
      <c r="F10" s="1">
        <v>9</v>
      </c>
      <c r="G10" s="1" t="s">
        <v>106</v>
      </c>
    </row>
    <row r="11" spans="1:7" x14ac:dyDescent="0.25">
      <c r="A11" t="s">
        <v>116</v>
      </c>
      <c r="B11" s="37" t="str">
        <f t="shared" si="0"/>
        <v>90760</v>
      </c>
      <c r="C11" s="38">
        <v>90760</v>
      </c>
      <c r="D11" t="s">
        <v>52</v>
      </c>
      <c r="E11" t="s">
        <v>51</v>
      </c>
      <c r="F11" s="1">
        <v>9</v>
      </c>
      <c r="G11" s="1" t="s">
        <v>106</v>
      </c>
    </row>
    <row r="12" spans="1:7" x14ac:dyDescent="0.25">
      <c r="A12" t="s">
        <v>117</v>
      </c>
      <c r="B12" s="37" t="str">
        <f t="shared" si="0"/>
        <v>92193</v>
      </c>
      <c r="C12" s="38">
        <v>92193</v>
      </c>
      <c r="D12" t="s">
        <v>53</v>
      </c>
      <c r="E12" t="s">
        <v>20</v>
      </c>
      <c r="F12" s="1">
        <v>5</v>
      </c>
      <c r="G12" s="1" t="s">
        <v>127</v>
      </c>
    </row>
    <row r="13" spans="1:7" x14ac:dyDescent="0.25">
      <c r="A13" t="s">
        <v>118</v>
      </c>
      <c r="B13" s="37" t="str">
        <f t="shared" si="0"/>
        <v>90761</v>
      </c>
      <c r="C13" s="38">
        <v>90761</v>
      </c>
      <c r="D13" t="s">
        <v>25</v>
      </c>
      <c r="E13" t="s">
        <v>24</v>
      </c>
      <c r="F13" s="1">
        <v>10</v>
      </c>
      <c r="G13" s="1" t="s">
        <v>106</v>
      </c>
    </row>
    <row r="14" spans="1:7" x14ac:dyDescent="0.25">
      <c r="A14" t="s">
        <v>119</v>
      </c>
      <c r="B14" s="37" t="str">
        <f t="shared" si="0"/>
        <v>90762</v>
      </c>
      <c r="C14" s="38">
        <v>90762</v>
      </c>
      <c r="D14" t="s">
        <v>27</v>
      </c>
      <c r="E14" t="s">
        <v>26</v>
      </c>
      <c r="F14" s="1">
        <v>6</v>
      </c>
      <c r="G14" s="1" t="s">
        <v>106</v>
      </c>
    </row>
    <row r="15" spans="1:7" x14ac:dyDescent="0.25">
      <c r="A15" t="s">
        <v>120</v>
      </c>
      <c r="B15" s="37" t="str">
        <f t="shared" si="0"/>
        <v>90902</v>
      </c>
      <c r="C15" s="38">
        <v>90902</v>
      </c>
      <c r="D15" t="s">
        <v>29</v>
      </c>
      <c r="E15" t="s">
        <v>28</v>
      </c>
      <c r="F15" s="1">
        <v>5</v>
      </c>
      <c r="G15" s="1" t="s">
        <v>127</v>
      </c>
    </row>
    <row r="16" spans="1:7" x14ac:dyDescent="0.25">
      <c r="A16" t="s">
        <v>121</v>
      </c>
      <c r="B16" s="37" t="str">
        <f t="shared" si="0"/>
        <v>90763</v>
      </c>
      <c r="C16" s="38">
        <v>90763</v>
      </c>
      <c r="D16" t="s">
        <v>31</v>
      </c>
      <c r="E16" t="s">
        <v>30</v>
      </c>
      <c r="F16" s="1">
        <v>9</v>
      </c>
      <c r="G16" s="1" t="s">
        <v>106</v>
      </c>
    </row>
    <row r="17" spans="1:7" x14ac:dyDescent="0.25">
      <c r="A17" t="s">
        <v>122</v>
      </c>
      <c r="B17" s="37" t="str">
        <f t="shared" si="0"/>
        <v>90764</v>
      </c>
      <c r="C17" s="38">
        <v>90764</v>
      </c>
      <c r="D17" t="s">
        <v>33</v>
      </c>
      <c r="E17" t="s">
        <v>32</v>
      </c>
      <c r="F17" s="1">
        <v>10</v>
      </c>
      <c r="G17" s="1" t="s">
        <v>106</v>
      </c>
    </row>
    <row r="18" spans="1:7" x14ac:dyDescent="0.25">
      <c r="A18" t="s">
        <v>123</v>
      </c>
      <c r="B18" s="37" t="str">
        <f t="shared" si="0"/>
        <v>90765</v>
      </c>
      <c r="C18" s="38">
        <v>90765</v>
      </c>
      <c r="D18" t="s">
        <v>35</v>
      </c>
      <c r="E18" t="s">
        <v>34</v>
      </c>
      <c r="F18" s="1">
        <v>8</v>
      </c>
      <c r="G18" s="1" t="s">
        <v>106</v>
      </c>
    </row>
    <row r="19" spans="1:7" x14ac:dyDescent="0.25">
      <c r="A19" t="s">
        <v>124</v>
      </c>
      <c r="B19" s="37" t="str">
        <f t="shared" si="0"/>
        <v>91816</v>
      </c>
      <c r="C19" s="38">
        <v>91816</v>
      </c>
      <c r="D19" t="s">
        <v>55</v>
      </c>
      <c r="E19" t="s">
        <v>54</v>
      </c>
      <c r="F19" s="1">
        <v>9</v>
      </c>
      <c r="G19" s="1" t="s">
        <v>106</v>
      </c>
    </row>
    <row r="20" spans="1:7" x14ac:dyDescent="0.25">
      <c r="A20" t="s">
        <v>125</v>
      </c>
      <c r="B20" s="37" t="str">
        <f t="shared" si="0"/>
        <v>90926</v>
      </c>
      <c r="C20" s="38">
        <v>90926</v>
      </c>
      <c r="D20" t="s">
        <v>36</v>
      </c>
      <c r="E20" t="s">
        <v>24</v>
      </c>
      <c r="F20" s="1">
        <v>8</v>
      </c>
      <c r="G20" s="1" t="s">
        <v>106</v>
      </c>
    </row>
    <row r="21" spans="1:7" x14ac:dyDescent="0.25">
      <c r="A21" t="s">
        <v>126</v>
      </c>
      <c r="B21" s="37" t="str">
        <f t="shared" si="0"/>
        <v>90768</v>
      </c>
      <c r="C21" s="38">
        <v>90768</v>
      </c>
      <c r="D21" t="s">
        <v>38</v>
      </c>
      <c r="E21" t="s">
        <v>37</v>
      </c>
      <c r="F21" s="1">
        <v>8</v>
      </c>
      <c r="G21" s="1" t="s">
        <v>106</v>
      </c>
    </row>
    <row r="22" spans="1:7" x14ac:dyDescent="0.25">
      <c r="A22" t="s">
        <v>128</v>
      </c>
      <c r="B22" s="37" t="str">
        <f t="shared" si="0"/>
        <v>90831</v>
      </c>
      <c r="C22" s="38">
        <v>90831</v>
      </c>
      <c r="D22" t="s">
        <v>57</v>
      </c>
      <c r="E22" t="s">
        <v>56</v>
      </c>
      <c r="F22" s="1">
        <v>7</v>
      </c>
      <c r="G22" s="1" t="s">
        <v>106</v>
      </c>
    </row>
    <row r="23" spans="1:7" x14ac:dyDescent="0.25">
      <c r="A23" t="s">
        <v>129</v>
      </c>
      <c r="B23" s="37" t="str">
        <f t="shared" si="0"/>
        <v>90770</v>
      </c>
      <c r="C23" s="38">
        <v>90770</v>
      </c>
      <c r="D23" t="s">
        <v>59</v>
      </c>
      <c r="E23" t="s">
        <v>58</v>
      </c>
      <c r="F23" s="1">
        <v>8</v>
      </c>
      <c r="G23" s="1" t="s">
        <v>106</v>
      </c>
    </row>
    <row r="24" spans="1:7" x14ac:dyDescent="0.25">
      <c r="A24" t="s">
        <v>130</v>
      </c>
      <c r="B24" s="37" t="str">
        <f t="shared" si="0"/>
        <v>85146</v>
      </c>
      <c r="C24" s="38">
        <v>85146</v>
      </c>
      <c r="D24" t="s">
        <v>83</v>
      </c>
      <c r="E24" t="s">
        <v>24</v>
      </c>
      <c r="F24" s="1">
        <v>10</v>
      </c>
      <c r="G24" s="1" t="s">
        <v>106</v>
      </c>
    </row>
    <row r="25" spans="1:7" x14ac:dyDescent="0.25">
      <c r="A25" t="s">
        <v>131</v>
      </c>
      <c r="B25" s="37" t="str">
        <f t="shared" si="0"/>
        <v>90774</v>
      </c>
      <c r="C25" s="38">
        <v>90774</v>
      </c>
      <c r="D25" t="s">
        <v>62</v>
      </c>
      <c r="E25" t="s">
        <v>34</v>
      </c>
      <c r="F25" s="1">
        <v>7</v>
      </c>
      <c r="G25" s="1" t="s">
        <v>106</v>
      </c>
    </row>
    <row r="26" spans="1:7" x14ac:dyDescent="0.25">
      <c r="A26" t="s">
        <v>132</v>
      </c>
      <c r="B26" s="37" t="str">
        <f t="shared" si="0"/>
        <v>90773</v>
      </c>
      <c r="C26" s="38">
        <v>90773</v>
      </c>
      <c r="D26" t="s">
        <v>64</v>
      </c>
      <c r="E26" t="s">
        <v>63</v>
      </c>
      <c r="F26" s="1">
        <v>9</v>
      </c>
      <c r="G26" s="1" t="s">
        <v>106</v>
      </c>
    </row>
    <row r="27" spans="1:7" x14ac:dyDescent="0.25">
      <c r="A27" t="s">
        <v>133</v>
      </c>
      <c r="B27" s="37" t="str">
        <f t="shared" si="0"/>
        <v>90775</v>
      </c>
      <c r="C27" s="38">
        <v>90775</v>
      </c>
      <c r="D27" t="s">
        <v>66</v>
      </c>
      <c r="E27" t="s">
        <v>65</v>
      </c>
      <c r="F27" s="1">
        <v>8</v>
      </c>
      <c r="G27" s="1" t="s">
        <v>106</v>
      </c>
    </row>
    <row r="28" spans="1:7" x14ac:dyDescent="0.25">
      <c r="A28" t="s">
        <v>134</v>
      </c>
      <c r="B28" s="37" t="str">
        <f t="shared" si="0"/>
        <v>90776</v>
      </c>
      <c r="C28" s="38">
        <v>90776</v>
      </c>
      <c r="D28" t="s">
        <v>85</v>
      </c>
      <c r="E28" t="s">
        <v>84</v>
      </c>
      <c r="F28" s="1">
        <v>8</v>
      </c>
      <c r="G28" s="1" t="s">
        <v>106</v>
      </c>
    </row>
    <row r="29" spans="1:7" x14ac:dyDescent="0.25">
      <c r="A29" t="s">
        <v>135</v>
      </c>
      <c r="B29" s="37" t="str">
        <f t="shared" si="0"/>
        <v>90777</v>
      </c>
      <c r="C29" s="38">
        <v>90777</v>
      </c>
      <c r="D29" t="s">
        <v>68</v>
      </c>
      <c r="E29" t="s">
        <v>67</v>
      </c>
      <c r="F29" s="1">
        <v>9</v>
      </c>
      <c r="G29" s="1" t="s">
        <v>106</v>
      </c>
    </row>
    <row r="30" spans="1:7" x14ac:dyDescent="0.25">
      <c r="A30" t="s">
        <v>136</v>
      </c>
      <c r="B30" s="37" t="str">
        <f t="shared" si="0"/>
        <v>92011</v>
      </c>
      <c r="C30" s="38">
        <v>92011</v>
      </c>
      <c r="D30" t="s">
        <v>70</v>
      </c>
      <c r="E30" t="s">
        <v>69</v>
      </c>
      <c r="F30" s="1">
        <v>8</v>
      </c>
      <c r="G30" s="1" t="s">
        <v>106</v>
      </c>
    </row>
    <row r="31" spans="1:7" x14ac:dyDescent="0.25">
      <c r="A31" t="s">
        <v>137</v>
      </c>
      <c r="B31" s="37" t="str">
        <f t="shared" si="0"/>
        <v>90779</v>
      </c>
      <c r="C31" s="38">
        <v>90779</v>
      </c>
      <c r="D31" t="s">
        <v>72</v>
      </c>
      <c r="E31" t="s">
        <v>71</v>
      </c>
      <c r="F31" s="1">
        <v>8</v>
      </c>
      <c r="G31" s="1" t="s">
        <v>106</v>
      </c>
    </row>
    <row r="32" spans="1:7" x14ac:dyDescent="0.25">
      <c r="A32" t="s">
        <v>138</v>
      </c>
      <c r="B32" s="37" t="str">
        <f t="shared" si="0"/>
        <v>92012</v>
      </c>
      <c r="C32" s="38">
        <v>92012</v>
      </c>
      <c r="D32" t="s">
        <v>86</v>
      </c>
      <c r="E32" t="s">
        <v>69</v>
      </c>
      <c r="F32" s="1">
        <v>6</v>
      </c>
      <c r="G32" s="1" t="s">
        <v>106</v>
      </c>
    </row>
    <row r="33" spans="1:7" x14ac:dyDescent="0.25">
      <c r="A33" t="s">
        <v>139</v>
      </c>
      <c r="B33" s="37" t="str">
        <f t="shared" si="0"/>
        <v>89294</v>
      </c>
      <c r="C33" s="38">
        <v>89294</v>
      </c>
      <c r="D33" t="s">
        <v>92</v>
      </c>
      <c r="E33" t="s">
        <v>77</v>
      </c>
      <c r="F33" s="1">
        <v>7</v>
      </c>
      <c r="G33" s="1" t="s">
        <v>106</v>
      </c>
    </row>
    <row r="34" spans="1:7" x14ac:dyDescent="0.25">
      <c r="A34" t="s">
        <v>140</v>
      </c>
      <c r="B34" s="37" t="str">
        <f t="shared" si="0"/>
        <v>90780</v>
      </c>
      <c r="C34" s="38">
        <v>90780</v>
      </c>
      <c r="D34" t="s">
        <v>74</v>
      </c>
      <c r="E34" t="s">
        <v>73</v>
      </c>
      <c r="F34" s="1">
        <v>9</v>
      </c>
      <c r="G34" s="1" t="s">
        <v>106</v>
      </c>
    </row>
    <row r="35" spans="1:7" x14ac:dyDescent="0.25">
      <c r="A35" t="s">
        <v>141</v>
      </c>
      <c r="B35" s="37" t="str">
        <f t="shared" si="0"/>
        <v>91608</v>
      </c>
      <c r="C35" s="38">
        <v>91608</v>
      </c>
      <c r="D35" t="s">
        <v>61</v>
      </c>
      <c r="E35" t="s">
        <v>60</v>
      </c>
      <c r="F35" s="1">
        <v>4</v>
      </c>
      <c r="G35" s="1" t="s">
        <v>127</v>
      </c>
    </row>
    <row r="36" spans="1:7" x14ac:dyDescent="0.25">
      <c r="A36" t="s">
        <v>142</v>
      </c>
      <c r="B36" s="37" t="str">
        <f t="shared" si="0"/>
        <v>92197</v>
      </c>
      <c r="C36" s="38">
        <v>92197</v>
      </c>
      <c r="D36" t="s">
        <v>87</v>
      </c>
      <c r="E36" t="s">
        <v>56</v>
      </c>
      <c r="F36" s="1">
        <v>10</v>
      </c>
      <c r="G36" s="1" t="s">
        <v>106</v>
      </c>
    </row>
    <row r="37" spans="1:7" x14ac:dyDescent="0.25">
      <c r="A37" t="s">
        <v>143</v>
      </c>
      <c r="B37" s="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s="37" t="str">
        <f t="shared" si="0"/>
        <v>90788</v>
      </c>
      <c r="C38" s="38">
        <v>90788</v>
      </c>
      <c r="D38" t="s">
        <v>78</v>
      </c>
      <c r="E38" t="s">
        <v>77</v>
      </c>
      <c r="F38" s="1">
        <v>9</v>
      </c>
      <c r="G38" s="1" t="s">
        <v>106</v>
      </c>
    </row>
    <row r="39" spans="1:7" x14ac:dyDescent="0.25">
      <c r="A39" t="s">
        <v>145</v>
      </c>
      <c r="B39" s="37" t="str">
        <f t="shared" si="0"/>
        <v>90789</v>
      </c>
      <c r="C39" s="38">
        <v>90789</v>
      </c>
      <c r="D39" t="s">
        <v>88</v>
      </c>
      <c r="E39" t="s">
        <v>67</v>
      </c>
      <c r="F39" s="1" t="s">
        <v>146</v>
      </c>
      <c r="G39" s="1" t="s">
        <v>147</v>
      </c>
    </row>
    <row r="40" spans="1:7" x14ac:dyDescent="0.25">
      <c r="A40" t="s">
        <v>148</v>
      </c>
      <c r="B40" s="37" t="str">
        <f t="shared" si="0"/>
        <v>90790</v>
      </c>
      <c r="C40" s="38">
        <v>90790</v>
      </c>
      <c r="D40" t="s">
        <v>79</v>
      </c>
      <c r="E40" t="s">
        <v>24</v>
      </c>
      <c r="F40" s="1">
        <v>10</v>
      </c>
      <c r="G40" s="1" t="s">
        <v>106</v>
      </c>
    </row>
    <row r="41" spans="1:7" x14ac:dyDescent="0.25">
      <c r="A41" t="s">
        <v>149</v>
      </c>
      <c r="B41" s="37" t="str">
        <f t="shared" si="0"/>
        <v>90791</v>
      </c>
      <c r="C41" s="38">
        <v>90791</v>
      </c>
      <c r="D41" t="s">
        <v>89</v>
      </c>
      <c r="E41" t="s">
        <v>60</v>
      </c>
      <c r="F41" s="1">
        <v>10</v>
      </c>
      <c r="G41" s="1" t="s">
        <v>106</v>
      </c>
    </row>
    <row r="42" spans="1:7" x14ac:dyDescent="0.25">
      <c r="A42" t="s">
        <v>150</v>
      </c>
      <c r="B42" s="37" t="str">
        <f t="shared" si="0"/>
        <v>90792</v>
      </c>
      <c r="C42" s="38">
        <v>90792</v>
      </c>
      <c r="D42" t="s">
        <v>80</v>
      </c>
      <c r="E42" t="s">
        <v>63</v>
      </c>
      <c r="F42" s="1">
        <v>10</v>
      </c>
      <c r="G42" s="1" t="s">
        <v>106</v>
      </c>
    </row>
    <row r="43" spans="1:7" x14ac:dyDescent="0.25">
      <c r="A43" t="s">
        <v>151</v>
      </c>
      <c r="B43" s="37" t="str">
        <f t="shared" si="0"/>
        <v>89611</v>
      </c>
      <c r="C43" s="38">
        <v>89611</v>
      </c>
      <c r="D43" t="s">
        <v>81</v>
      </c>
      <c r="E43" t="s">
        <v>24</v>
      </c>
      <c r="F43" s="1">
        <v>9</v>
      </c>
      <c r="G43" s="1" t="s">
        <v>106</v>
      </c>
    </row>
    <row r="44" spans="1:7" x14ac:dyDescent="0.25">
      <c r="A44" t="s">
        <v>152</v>
      </c>
      <c r="B44" s="37" t="str">
        <f t="shared" si="0"/>
        <v>92232</v>
      </c>
      <c r="C44" s="38">
        <v>92232</v>
      </c>
      <c r="D44" t="s">
        <v>39</v>
      </c>
      <c r="E44" t="s">
        <v>34</v>
      </c>
      <c r="F44" s="1">
        <v>6</v>
      </c>
      <c r="G44" s="1" t="s">
        <v>106</v>
      </c>
    </row>
    <row r="45" spans="1:7" x14ac:dyDescent="0.25">
      <c r="A45" t="s">
        <v>153</v>
      </c>
      <c r="B45" s="37" t="str">
        <f t="shared" si="0"/>
        <v>90794</v>
      </c>
      <c r="C45" s="38">
        <v>90794</v>
      </c>
      <c r="D45" t="s">
        <v>82</v>
      </c>
      <c r="E45" t="s">
        <v>30</v>
      </c>
      <c r="F45" s="1">
        <v>9</v>
      </c>
      <c r="G45" s="1" t="s">
        <v>106</v>
      </c>
    </row>
    <row r="46" spans="1:7" x14ac:dyDescent="0.25">
      <c r="A46" t="s">
        <v>154</v>
      </c>
      <c r="B46" s="37" t="str">
        <f t="shared" si="0"/>
        <v>90795</v>
      </c>
      <c r="C46" s="38">
        <v>90795</v>
      </c>
      <c r="D46" t="s">
        <v>90</v>
      </c>
      <c r="E46" t="s">
        <v>54</v>
      </c>
      <c r="F46" s="1">
        <v>8</v>
      </c>
      <c r="G46" s="1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46" sqref="C46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s="37" t="str">
        <f>MID(A2,2,5)</f>
        <v>90751</v>
      </c>
      <c r="C2" s="38">
        <v>90751</v>
      </c>
      <c r="D2" t="s">
        <v>21</v>
      </c>
      <c r="E2" t="s">
        <v>20</v>
      </c>
      <c r="F2" s="1">
        <v>6</v>
      </c>
      <c r="G2" s="1" t="s">
        <v>106</v>
      </c>
    </row>
    <row r="3" spans="1:7" x14ac:dyDescent="0.25">
      <c r="A3" t="s">
        <v>108</v>
      </c>
      <c r="B3" s="37" t="str">
        <f t="shared" ref="B3:B46" si="0">MID(A3,2,5)</f>
        <v>90752</v>
      </c>
      <c r="C3" s="38">
        <v>90752</v>
      </c>
      <c r="D3" t="s">
        <v>41</v>
      </c>
      <c r="E3" t="s">
        <v>40</v>
      </c>
      <c r="F3" s="1">
        <v>7</v>
      </c>
      <c r="G3" s="1" t="s">
        <v>106</v>
      </c>
    </row>
    <row r="4" spans="1:7" x14ac:dyDescent="0.25">
      <c r="A4" t="s">
        <v>109</v>
      </c>
      <c r="B4" s="37" t="str">
        <f t="shared" si="0"/>
        <v>92255</v>
      </c>
      <c r="C4" s="38">
        <v>92255</v>
      </c>
      <c r="D4" t="s">
        <v>91</v>
      </c>
      <c r="E4" t="s">
        <v>24</v>
      </c>
      <c r="F4" s="1">
        <v>6</v>
      </c>
      <c r="G4" s="1" t="s">
        <v>106</v>
      </c>
    </row>
    <row r="5" spans="1:7" x14ac:dyDescent="0.25">
      <c r="A5" t="s">
        <v>110</v>
      </c>
      <c r="B5" s="37" t="str">
        <f t="shared" si="0"/>
        <v>90754</v>
      </c>
      <c r="C5" s="38">
        <v>90754</v>
      </c>
      <c r="D5" t="s">
        <v>43</v>
      </c>
      <c r="E5" t="s">
        <v>42</v>
      </c>
      <c r="F5" s="1">
        <v>6</v>
      </c>
      <c r="G5" s="1" t="s">
        <v>106</v>
      </c>
    </row>
    <row r="6" spans="1:7" x14ac:dyDescent="0.25">
      <c r="A6" t="s">
        <v>111</v>
      </c>
      <c r="B6" s="37" t="str">
        <f t="shared" si="0"/>
        <v>90755</v>
      </c>
      <c r="C6" s="38">
        <v>90755</v>
      </c>
      <c r="D6" t="s">
        <v>45</v>
      </c>
      <c r="E6" t="s">
        <v>44</v>
      </c>
      <c r="F6" s="1">
        <v>6</v>
      </c>
      <c r="G6" s="1" t="s">
        <v>106</v>
      </c>
    </row>
    <row r="7" spans="1:7" x14ac:dyDescent="0.25">
      <c r="A7" t="s">
        <v>112</v>
      </c>
      <c r="B7" s="37" t="str">
        <f t="shared" si="0"/>
        <v>91522</v>
      </c>
      <c r="C7" s="38">
        <v>91522</v>
      </c>
      <c r="D7" t="s">
        <v>23</v>
      </c>
      <c r="E7" t="s">
        <v>22</v>
      </c>
      <c r="F7" s="1">
        <v>5</v>
      </c>
      <c r="G7" s="1" t="s">
        <v>127</v>
      </c>
    </row>
    <row r="8" spans="1:7" x14ac:dyDescent="0.25">
      <c r="A8" t="s">
        <v>113</v>
      </c>
      <c r="B8" s="37" t="str">
        <f t="shared" si="0"/>
        <v>90758</v>
      </c>
      <c r="C8" s="38">
        <v>90758</v>
      </c>
      <c r="D8" t="s">
        <v>47</v>
      </c>
      <c r="E8" t="s">
        <v>46</v>
      </c>
      <c r="F8" s="1">
        <v>7</v>
      </c>
      <c r="G8" s="1" t="s">
        <v>106</v>
      </c>
    </row>
    <row r="9" spans="1:7" x14ac:dyDescent="0.25">
      <c r="A9" t="s">
        <v>114</v>
      </c>
      <c r="B9" s="37" t="str">
        <f t="shared" si="0"/>
        <v>92192</v>
      </c>
      <c r="C9" s="38">
        <v>92192</v>
      </c>
      <c r="D9" t="s">
        <v>49</v>
      </c>
      <c r="E9" t="s">
        <v>48</v>
      </c>
      <c r="F9" s="1">
        <v>7</v>
      </c>
      <c r="G9" s="1" t="s">
        <v>106</v>
      </c>
    </row>
    <row r="10" spans="1:7" x14ac:dyDescent="0.25">
      <c r="A10" t="s">
        <v>115</v>
      </c>
      <c r="B10" s="37" t="str">
        <f t="shared" si="0"/>
        <v>90759</v>
      </c>
      <c r="C10" s="38">
        <v>90759</v>
      </c>
      <c r="D10" t="s">
        <v>50</v>
      </c>
      <c r="E10" t="s">
        <v>26</v>
      </c>
      <c r="F10" s="1">
        <v>7</v>
      </c>
      <c r="G10" s="1" t="s">
        <v>106</v>
      </c>
    </row>
    <row r="11" spans="1:7" x14ac:dyDescent="0.25">
      <c r="A11" t="s">
        <v>116</v>
      </c>
      <c r="B11" s="37" t="str">
        <f t="shared" si="0"/>
        <v>90760</v>
      </c>
      <c r="C11" s="38">
        <v>90760</v>
      </c>
      <c r="D11" t="s">
        <v>52</v>
      </c>
      <c r="E11" t="s">
        <v>51</v>
      </c>
      <c r="F11" s="1">
        <v>8</v>
      </c>
      <c r="G11" s="1" t="s">
        <v>106</v>
      </c>
    </row>
    <row r="12" spans="1:7" x14ac:dyDescent="0.25">
      <c r="A12" t="s">
        <v>117</v>
      </c>
      <c r="B12" s="37" t="str">
        <f t="shared" si="0"/>
        <v>92193</v>
      </c>
      <c r="C12" s="38">
        <v>92193</v>
      </c>
      <c r="D12" t="s">
        <v>53</v>
      </c>
      <c r="E12" t="s">
        <v>20</v>
      </c>
      <c r="F12" s="1">
        <v>7</v>
      </c>
      <c r="G12" s="1" t="s">
        <v>106</v>
      </c>
    </row>
    <row r="13" spans="1:7" x14ac:dyDescent="0.25">
      <c r="A13" t="s">
        <v>118</v>
      </c>
      <c r="B13" s="37" t="str">
        <f t="shared" si="0"/>
        <v>90761</v>
      </c>
      <c r="C13" s="38">
        <v>90761</v>
      </c>
      <c r="D13" t="s">
        <v>25</v>
      </c>
      <c r="E13" t="s">
        <v>24</v>
      </c>
      <c r="F13" s="1">
        <v>8</v>
      </c>
      <c r="G13" s="1" t="s">
        <v>106</v>
      </c>
    </row>
    <row r="14" spans="1:7" x14ac:dyDescent="0.25">
      <c r="A14" t="s">
        <v>119</v>
      </c>
      <c r="B14" s="37" t="str">
        <f t="shared" si="0"/>
        <v>90762</v>
      </c>
      <c r="C14" s="38">
        <v>90762</v>
      </c>
      <c r="D14" t="s">
        <v>27</v>
      </c>
      <c r="E14" t="s">
        <v>26</v>
      </c>
      <c r="F14" s="1">
        <v>8</v>
      </c>
      <c r="G14" s="1" t="s">
        <v>106</v>
      </c>
    </row>
    <row r="15" spans="1:7" x14ac:dyDescent="0.25">
      <c r="A15" t="s">
        <v>120</v>
      </c>
      <c r="B15" s="37" t="str">
        <f t="shared" si="0"/>
        <v>90902</v>
      </c>
      <c r="C15" s="38">
        <v>90902</v>
      </c>
      <c r="D15" t="s">
        <v>29</v>
      </c>
      <c r="E15" t="s">
        <v>28</v>
      </c>
      <c r="F15" s="1">
        <v>7</v>
      </c>
      <c r="G15" s="1" t="s">
        <v>106</v>
      </c>
    </row>
    <row r="16" spans="1:7" x14ac:dyDescent="0.25">
      <c r="A16" t="s">
        <v>121</v>
      </c>
      <c r="B16" s="37" t="str">
        <f t="shared" si="0"/>
        <v>90763</v>
      </c>
      <c r="C16" s="38">
        <v>90763</v>
      </c>
      <c r="D16" t="s">
        <v>31</v>
      </c>
      <c r="E16" t="s">
        <v>30</v>
      </c>
      <c r="F16" s="1">
        <v>9</v>
      </c>
      <c r="G16" s="1" t="s">
        <v>106</v>
      </c>
    </row>
    <row r="17" spans="1:7" x14ac:dyDescent="0.25">
      <c r="A17" t="s">
        <v>122</v>
      </c>
      <c r="B17" s="37" t="str">
        <f t="shared" si="0"/>
        <v>90764</v>
      </c>
      <c r="C17" s="38">
        <v>90764</v>
      </c>
      <c r="D17" t="s">
        <v>33</v>
      </c>
      <c r="E17" t="s">
        <v>32</v>
      </c>
      <c r="F17" s="1">
        <v>7</v>
      </c>
      <c r="G17" s="1" t="s">
        <v>106</v>
      </c>
    </row>
    <row r="18" spans="1:7" x14ac:dyDescent="0.25">
      <c r="A18" t="s">
        <v>123</v>
      </c>
      <c r="B18" s="37" t="str">
        <f t="shared" si="0"/>
        <v>90765</v>
      </c>
      <c r="C18" s="38">
        <v>90765</v>
      </c>
      <c r="D18" t="s">
        <v>35</v>
      </c>
      <c r="E18" t="s">
        <v>34</v>
      </c>
      <c r="F18" s="1">
        <v>6</v>
      </c>
      <c r="G18" s="1" t="s">
        <v>106</v>
      </c>
    </row>
    <row r="19" spans="1:7" x14ac:dyDescent="0.25">
      <c r="A19" t="s">
        <v>124</v>
      </c>
      <c r="B19" s="37" t="str">
        <f t="shared" si="0"/>
        <v>91816</v>
      </c>
      <c r="C19" s="38">
        <v>91816</v>
      </c>
      <c r="D19" t="s">
        <v>55</v>
      </c>
      <c r="E19" t="s">
        <v>54</v>
      </c>
      <c r="F19" s="1">
        <v>6</v>
      </c>
      <c r="G19" s="1" t="s">
        <v>106</v>
      </c>
    </row>
    <row r="20" spans="1:7" x14ac:dyDescent="0.25">
      <c r="A20" t="s">
        <v>125</v>
      </c>
      <c r="B20" s="37" t="str">
        <f t="shared" si="0"/>
        <v>90926</v>
      </c>
      <c r="C20" s="38">
        <v>90926</v>
      </c>
      <c r="D20" t="s">
        <v>36</v>
      </c>
      <c r="E20" t="s">
        <v>24</v>
      </c>
      <c r="F20" s="1">
        <v>6</v>
      </c>
      <c r="G20" s="1" t="s">
        <v>106</v>
      </c>
    </row>
    <row r="21" spans="1:7" x14ac:dyDescent="0.25">
      <c r="A21" t="s">
        <v>126</v>
      </c>
      <c r="B21" s="37" t="str">
        <f t="shared" si="0"/>
        <v>90768</v>
      </c>
      <c r="C21" s="38">
        <v>90768</v>
      </c>
      <c r="D21" t="s">
        <v>38</v>
      </c>
      <c r="E21" t="s">
        <v>37</v>
      </c>
      <c r="F21" s="1">
        <v>7</v>
      </c>
      <c r="G21" s="1" t="s">
        <v>106</v>
      </c>
    </row>
    <row r="22" spans="1:7" x14ac:dyDescent="0.25">
      <c r="A22" t="s">
        <v>128</v>
      </c>
      <c r="B22" s="37" t="str">
        <f t="shared" si="0"/>
        <v>90831</v>
      </c>
      <c r="C22" s="38">
        <v>90831</v>
      </c>
      <c r="D22" t="s">
        <v>57</v>
      </c>
      <c r="E22" t="s">
        <v>56</v>
      </c>
      <c r="F22" s="1">
        <v>8</v>
      </c>
      <c r="G22" s="1" t="s">
        <v>106</v>
      </c>
    </row>
    <row r="23" spans="1:7" x14ac:dyDescent="0.25">
      <c r="A23" t="s">
        <v>129</v>
      </c>
      <c r="B23" s="37" t="str">
        <f t="shared" si="0"/>
        <v>90770</v>
      </c>
      <c r="C23" s="38">
        <v>90770</v>
      </c>
      <c r="D23" t="s">
        <v>59</v>
      </c>
      <c r="E23" t="s">
        <v>58</v>
      </c>
      <c r="F23" s="1">
        <v>8</v>
      </c>
      <c r="G23" s="1" t="s">
        <v>106</v>
      </c>
    </row>
    <row r="24" spans="1:7" x14ac:dyDescent="0.25">
      <c r="A24" t="s">
        <v>130</v>
      </c>
      <c r="B24" s="37" t="str">
        <f t="shared" si="0"/>
        <v>85146</v>
      </c>
      <c r="C24" s="38">
        <v>85146</v>
      </c>
      <c r="D24" t="s">
        <v>83</v>
      </c>
      <c r="E24" t="s">
        <v>24</v>
      </c>
      <c r="F24" s="1">
        <v>6</v>
      </c>
      <c r="G24" s="1" t="s">
        <v>106</v>
      </c>
    </row>
    <row r="25" spans="1:7" x14ac:dyDescent="0.25">
      <c r="A25" t="s">
        <v>131</v>
      </c>
      <c r="B25" s="37" t="str">
        <f t="shared" si="0"/>
        <v>90774</v>
      </c>
      <c r="C25" s="38">
        <v>90774</v>
      </c>
      <c r="D25" t="s">
        <v>62</v>
      </c>
      <c r="E25" t="s">
        <v>34</v>
      </c>
      <c r="F25" s="1">
        <v>8</v>
      </c>
      <c r="G25" s="1" t="s">
        <v>106</v>
      </c>
    </row>
    <row r="26" spans="1:7" x14ac:dyDescent="0.25">
      <c r="A26" t="s">
        <v>132</v>
      </c>
      <c r="B26" s="37" t="str">
        <f t="shared" si="0"/>
        <v>90773</v>
      </c>
      <c r="C26" s="38">
        <v>90773</v>
      </c>
      <c r="D26" t="s">
        <v>64</v>
      </c>
      <c r="E26" t="s">
        <v>63</v>
      </c>
      <c r="F26" s="1">
        <v>7</v>
      </c>
      <c r="G26" s="1" t="s">
        <v>106</v>
      </c>
    </row>
    <row r="27" spans="1:7" x14ac:dyDescent="0.25">
      <c r="A27" t="s">
        <v>133</v>
      </c>
      <c r="B27" s="37" t="str">
        <f t="shared" si="0"/>
        <v>90775</v>
      </c>
      <c r="C27" s="38">
        <v>90775</v>
      </c>
      <c r="D27" t="s">
        <v>66</v>
      </c>
      <c r="E27" t="s">
        <v>65</v>
      </c>
      <c r="F27" s="1">
        <v>9</v>
      </c>
      <c r="G27" s="1" t="s">
        <v>106</v>
      </c>
    </row>
    <row r="28" spans="1:7" x14ac:dyDescent="0.25">
      <c r="A28" t="s">
        <v>134</v>
      </c>
      <c r="B28" s="37" t="str">
        <f t="shared" si="0"/>
        <v>90776</v>
      </c>
      <c r="C28" s="38">
        <v>90776</v>
      </c>
      <c r="D28" t="s">
        <v>85</v>
      </c>
      <c r="E28" t="s">
        <v>84</v>
      </c>
      <c r="F28" s="1">
        <v>7</v>
      </c>
      <c r="G28" s="1" t="s">
        <v>106</v>
      </c>
    </row>
    <row r="29" spans="1:7" x14ac:dyDescent="0.25">
      <c r="A29" t="s">
        <v>135</v>
      </c>
      <c r="B29" s="37" t="str">
        <f t="shared" si="0"/>
        <v>90777</v>
      </c>
      <c r="C29" s="38">
        <v>90777</v>
      </c>
      <c r="D29" t="s">
        <v>68</v>
      </c>
      <c r="E29" t="s">
        <v>67</v>
      </c>
      <c r="F29" s="1">
        <v>9</v>
      </c>
      <c r="G29" s="1" t="s">
        <v>106</v>
      </c>
    </row>
    <row r="30" spans="1:7" x14ac:dyDescent="0.25">
      <c r="A30" t="s">
        <v>136</v>
      </c>
      <c r="B30" s="37" t="str">
        <f t="shared" si="0"/>
        <v>92011</v>
      </c>
      <c r="C30" s="38">
        <v>92011</v>
      </c>
      <c r="D30" t="s">
        <v>70</v>
      </c>
      <c r="E30" t="s">
        <v>69</v>
      </c>
      <c r="F30" s="1">
        <v>7</v>
      </c>
      <c r="G30" s="1" t="s">
        <v>106</v>
      </c>
    </row>
    <row r="31" spans="1:7" x14ac:dyDescent="0.25">
      <c r="A31" t="s">
        <v>137</v>
      </c>
      <c r="B31" s="37" t="str">
        <f t="shared" si="0"/>
        <v>90779</v>
      </c>
      <c r="C31" s="38">
        <v>90779</v>
      </c>
      <c r="D31" t="s">
        <v>72</v>
      </c>
      <c r="E31" t="s">
        <v>71</v>
      </c>
      <c r="F31" s="1">
        <v>9</v>
      </c>
      <c r="G31" s="1" t="s">
        <v>106</v>
      </c>
    </row>
    <row r="32" spans="1:7" x14ac:dyDescent="0.25">
      <c r="A32" t="s">
        <v>138</v>
      </c>
      <c r="B32" s="37" t="str">
        <f t="shared" si="0"/>
        <v>92012</v>
      </c>
      <c r="C32" s="38">
        <v>92012</v>
      </c>
      <c r="D32" t="s">
        <v>86</v>
      </c>
      <c r="E32" t="s">
        <v>69</v>
      </c>
      <c r="F32" s="1">
        <v>8</v>
      </c>
      <c r="G32" s="1" t="s">
        <v>106</v>
      </c>
    </row>
    <row r="33" spans="1:7" x14ac:dyDescent="0.25">
      <c r="A33" t="s">
        <v>139</v>
      </c>
      <c r="B33" s="37" t="str">
        <f t="shared" si="0"/>
        <v>89294</v>
      </c>
      <c r="C33" s="38">
        <v>89294</v>
      </c>
      <c r="D33" t="s">
        <v>92</v>
      </c>
      <c r="E33" t="s">
        <v>77</v>
      </c>
      <c r="F33" s="1">
        <v>5</v>
      </c>
      <c r="G33" s="1" t="s">
        <v>127</v>
      </c>
    </row>
    <row r="34" spans="1:7" x14ac:dyDescent="0.25">
      <c r="A34" t="s">
        <v>140</v>
      </c>
      <c r="B34" s="37" t="str">
        <f t="shared" si="0"/>
        <v>90780</v>
      </c>
      <c r="C34" s="38">
        <v>90780</v>
      </c>
      <c r="D34" t="s">
        <v>74</v>
      </c>
      <c r="E34" t="s">
        <v>73</v>
      </c>
      <c r="F34" s="1">
        <v>9</v>
      </c>
      <c r="G34" s="1" t="s">
        <v>106</v>
      </c>
    </row>
    <row r="35" spans="1:7" x14ac:dyDescent="0.25">
      <c r="A35" t="s">
        <v>141</v>
      </c>
      <c r="B35" s="37" t="str">
        <f t="shared" si="0"/>
        <v>91608</v>
      </c>
      <c r="C35" s="38">
        <v>91608</v>
      </c>
      <c r="D35" t="s">
        <v>61</v>
      </c>
      <c r="E35" t="s">
        <v>60</v>
      </c>
      <c r="F35" s="1">
        <v>9</v>
      </c>
      <c r="G35" s="1" t="s">
        <v>106</v>
      </c>
    </row>
    <row r="36" spans="1:7" x14ac:dyDescent="0.25">
      <c r="A36" t="s">
        <v>142</v>
      </c>
      <c r="B36" s="37" t="str">
        <f t="shared" si="0"/>
        <v>92197</v>
      </c>
      <c r="C36" s="38">
        <v>92197</v>
      </c>
      <c r="D36" t="s">
        <v>87</v>
      </c>
      <c r="E36" t="s">
        <v>56</v>
      </c>
      <c r="F36" s="1">
        <v>9</v>
      </c>
      <c r="G36" s="1" t="s">
        <v>106</v>
      </c>
    </row>
    <row r="37" spans="1:7" x14ac:dyDescent="0.25">
      <c r="A37" t="s">
        <v>143</v>
      </c>
      <c r="B37" s="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s="37" t="str">
        <f t="shared" si="0"/>
        <v>90788</v>
      </c>
      <c r="C38" s="38">
        <v>90788</v>
      </c>
      <c r="D38" t="s">
        <v>78</v>
      </c>
      <c r="E38" t="s">
        <v>77</v>
      </c>
      <c r="F38" s="1">
        <v>10</v>
      </c>
      <c r="G38" s="1" t="s">
        <v>106</v>
      </c>
    </row>
    <row r="39" spans="1:7" x14ac:dyDescent="0.25">
      <c r="A39" t="s">
        <v>145</v>
      </c>
      <c r="B39" s="37" t="str">
        <f t="shared" si="0"/>
        <v>90789</v>
      </c>
      <c r="C39" s="38">
        <v>90789</v>
      </c>
      <c r="D39" t="s">
        <v>88</v>
      </c>
      <c r="E39" t="s">
        <v>67</v>
      </c>
      <c r="F39" s="1" t="s">
        <v>146</v>
      </c>
      <c r="G39" s="1" t="s">
        <v>147</v>
      </c>
    </row>
    <row r="40" spans="1:7" x14ac:dyDescent="0.25">
      <c r="A40" t="s">
        <v>148</v>
      </c>
      <c r="B40" s="37" t="str">
        <f t="shared" si="0"/>
        <v>90790</v>
      </c>
      <c r="C40" s="38">
        <v>90790</v>
      </c>
      <c r="D40" t="s">
        <v>79</v>
      </c>
      <c r="E40" t="s">
        <v>24</v>
      </c>
      <c r="F40" s="1">
        <v>8</v>
      </c>
      <c r="G40" s="1" t="s">
        <v>106</v>
      </c>
    </row>
    <row r="41" spans="1:7" x14ac:dyDescent="0.25">
      <c r="A41" t="s">
        <v>149</v>
      </c>
      <c r="B41" s="37" t="str">
        <f t="shared" si="0"/>
        <v>90791</v>
      </c>
      <c r="C41" s="38">
        <v>90791</v>
      </c>
      <c r="D41" t="s">
        <v>89</v>
      </c>
      <c r="E41" t="s">
        <v>60</v>
      </c>
      <c r="F41" s="1">
        <v>8</v>
      </c>
      <c r="G41" s="1" t="s">
        <v>106</v>
      </c>
    </row>
    <row r="42" spans="1:7" x14ac:dyDescent="0.25">
      <c r="A42" t="s">
        <v>150</v>
      </c>
      <c r="B42" s="37" t="str">
        <f t="shared" si="0"/>
        <v>90792</v>
      </c>
      <c r="C42" s="38">
        <v>90792</v>
      </c>
      <c r="D42" t="s">
        <v>80</v>
      </c>
      <c r="E42" t="s">
        <v>63</v>
      </c>
      <c r="F42" s="1">
        <v>9</v>
      </c>
      <c r="G42" s="1" t="s">
        <v>106</v>
      </c>
    </row>
    <row r="43" spans="1:7" x14ac:dyDescent="0.25">
      <c r="A43" t="s">
        <v>151</v>
      </c>
      <c r="B43" s="37" t="str">
        <f t="shared" si="0"/>
        <v>89611</v>
      </c>
      <c r="C43" s="38">
        <v>89611</v>
      </c>
      <c r="D43" t="s">
        <v>81</v>
      </c>
      <c r="E43" t="s">
        <v>24</v>
      </c>
      <c r="F43" s="1">
        <v>9</v>
      </c>
      <c r="G43" s="1" t="s">
        <v>106</v>
      </c>
    </row>
    <row r="44" spans="1:7" x14ac:dyDescent="0.25">
      <c r="A44" t="s">
        <v>152</v>
      </c>
      <c r="B44" s="37" t="str">
        <f t="shared" si="0"/>
        <v>92232</v>
      </c>
      <c r="C44" s="38">
        <v>92232</v>
      </c>
      <c r="D44" t="s">
        <v>39</v>
      </c>
      <c r="E44" t="s">
        <v>34</v>
      </c>
      <c r="F44" s="1">
        <v>7</v>
      </c>
      <c r="G44" s="1" t="s">
        <v>106</v>
      </c>
    </row>
    <row r="45" spans="1:7" x14ac:dyDescent="0.25">
      <c r="A45" t="s">
        <v>153</v>
      </c>
      <c r="B45" s="37" t="str">
        <f t="shared" si="0"/>
        <v>90794</v>
      </c>
      <c r="C45" s="38">
        <v>90794</v>
      </c>
      <c r="D45" t="s">
        <v>82</v>
      </c>
      <c r="E45" t="s">
        <v>30</v>
      </c>
      <c r="F45" s="1">
        <v>6</v>
      </c>
      <c r="G45" s="1" t="s">
        <v>106</v>
      </c>
    </row>
    <row r="46" spans="1:7" x14ac:dyDescent="0.25">
      <c r="A46" t="s">
        <v>154</v>
      </c>
      <c r="B46" s="37" t="str">
        <f t="shared" si="0"/>
        <v>90795</v>
      </c>
      <c r="C46" s="38">
        <v>90795</v>
      </c>
      <c r="D46" t="s">
        <v>90</v>
      </c>
      <c r="E46" t="s">
        <v>54</v>
      </c>
      <c r="F46" s="1">
        <v>7</v>
      </c>
      <c r="G46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4" workbookViewId="0">
      <selection activeCell="L49" sqref="L49"/>
    </sheetView>
  </sheetViews>
  <sheetFormatPr defaultRowHeight="15" x14ac:dyDescent="0.25"/>
  <cols>
    <col min="1" max="1" width="3.5703125" customWidth="1"/>
    <col min="2" max="2" width="14.42578125" customWidth="1"/>
    <col min="3" max="3" width="12.140625" customWidth="1"/>
    <col min="4" max="4" width="7" customWidth="1"/>
    <col min="5" max="7" width="10" style="1" customWidth="1"/>
    <col min="8" max="10" width="9.140625" style="1" customWidth="1"/>
  </cols>
  <sheetData>
    <row r="1" spans="1:10" ht="13.5" customHeight="1" x14ac:dyDescent="0.25">
      <c r="A1" s="2"/>
      <c r="B1" s="4" t="s">
        <v>0</v>
      </c>
      <c r="C1" s="4" t="s">
        <v>1</v>
      </c>
      <c r="D1" s="4"/>
      <c r="E1" s="20" t="s">
        <v>97</v>
      </c>
      <c r="F1" s="20" t="s">
        <v>98</v>
      </c>
      <c r="G1" s="20" t="s">
        <v>99</v>
      </c>
      <c r="H1" s="3" t="s">
        <v>17</v>
      </c>
      <c r="I1" s="3" t="s">
        <v>13</v>
      </c>
      <c r="J1" s="3" t="s">
        <v>12</v>
      </c>
    </row>
    <row r="2" spans="1:10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21">
        <v>45600</v>
      </c>
      <c r="F2" s="21">
        <v>45614</v>
      </c>
      <c r="G2" s="21">
        <v>45621</v>
      </c>
      <c r="H2" s="8" t="s">
        <v>15</v>
      </c>
      <c r="I2" s="8" t="s">
        <v>15</v>
      </c>
      <c r="J2" s="8" t="s">
        <v>15</v>
      </c>
    </row>
    <row r="3" spans="1:10" ht="15" customHeight="1" thickBot="1" x14ac:dyDescent="0.3">
      <c r="A3" s="57"/>
      <c r="B3" s="58" t="s">
        <v>2</v>
      </c>
      <c r="C3" s="58"/>
      <c r="D3" s="58"/>
      <c r="E3" s="59"/>
      <c r="F3" s="59"/>
      <c r="G3" s="59"/>
      <c r="H3" s="19"/>
      <c r="I3" s="19"/>
      <c r="J3" s="19"/>
    </row>
    <row r="4" spans="1:10" s="9" customFormat="1" ht="24.95" customHeight="1" x14ac:dyDescent="0.25">
      <c r="A4" s="53">
        <v>1</v>
      </c>
      <c r="B4" s="54" t="s">
        <v>21</v>
      </c>
      <c r="C4" s="54" t="s">
        <v>20</v>
      </c>
      <c r="D4" s="55">
        <v>90751</v>
      </c>
      <c r="E4" s="56" t="s">
        <v>100</v>
      </c>
      <c r="F4" s="56" t="s">
        <v>100</v>
      </c>
      <c r="G4" s="56" t="s">
        <v>100</v>
      </c>
      <c r="H4" s="22" t="s">
        <v>100</v>
      </c>
      <c r="I4" s="22" t="s">
        <v>100</v>
      </c>
      <c r="J4" s="22" t="s">
        <v>100</v>
      </c>
    </row>
    <row r="5" spans="1:10" s="9" customFormat="1" ht="24.95" customHeight="1" x14ac:dyDescent="0.25">
      <c r="A5" s="10">
        <v>2</v>
      </c>
      <c r="B5" s="13" t="s">
        <v>41</v>
      </c>
      <c r="C5" s="13" t="s">
        <v>40</v>
      </c>
      <c r="D5" s="14">
        <v>90752</v>
      </c>
      <c r="E5" s="23" t="s">
        <v>100</v>
      </c>
      <c r="F5" s="23" t="s">
        <v>100</v>
      </c>
      <c r="G5" s="23" t="s">
        <v>100</v>
      </c>
      <c r="H5" s="24" t="s">
        <v>100</v>
      </c>
      <c r="I5" s="24" t="s">
        <v>100</v>
      </c>
      <c r="J5" s="24" t="s">
        <v>100</v>
      </c>
    </row>
    <row r="6" spans="1:10" s="9" customFormat="1" ht="24.95" customHeight="1" x14ac:dyDescent="0.25">
      <c r="A6" s="10">
        <v>3</v>
      </c>
      <c r="B6" s="13" t="s">
        <v>43</v>
      </c>
      <c r="C6" s="13" t="s">
        <v>42</v>
      </c>
      <c r="D6" s="14">
        <v>90754</v>
      </c>
      <c r="E6" s="23" t="s">
        <v>100</v>
      </c>
      <c r="F6" s="23" t="s">
        <v>100</v>
      </c>
      <c r="G6" s="23" t="s">
        <v>100</v>
      </c>
      <c r="H6" s="24" t="s">
        <v>100</v>
      </c>
      <c r="I6" s="24" t="s">
        <v>100</v>
      </c>
      <c r="J6" s="24" t="s">
        <v>100</v>
      </c>
    </row>
    <row r="7" spans="1:10" s="9" customFormat="1" ht="24.95" customHeight="1" x14ac:dyDescent="0.25">
      <c r="A7" s="10">
        <v>4</v>
      </c>
      <c r="B7" s="13" t="s">
        <v>45</v>
      </c>
      <c r="C7" s="13" t="s">
        <v>44</v>
      </c>
      <c r="D7" s="14">
        <v>90755</v>
      </c>
      <c r="E7" s="23" t="s">
        <v>100</v>
      </c>
      <c r="F7" s="23" t="s">
        <v>100</v>
      </c>
      <c r="G7" s="23" t="s">
        <v>100</v>
      </c>
      <c r="H7" s="24" t="s">
        <v>100</v>
      </c>
      <c r="I7" s="24" t="s">
        <v>100</v>
      </c>
      <c r="J7" s="24" t="s">
        <v>100</v>
      </c>
    </row>
    <row r="8" spans="1:10" s="9" customFormat="1" ht="24.95" customHeight="1" x14ac:dyDescent="0.25">
      <c r="A8" s="10">
        <v>5</v>
      </c>
      <c r="B8" s="13" t="s">
        <v>23</v>
      </c>
      <c r="C8" s="13" t="s">
        <v>22</v>
      </c>
      <c r="D8" s="14">
        <v>91522</v>
      </c>
      <c r="E8" s="23" t="s">
        <v>100</v>
      </c>
      <c r="F8" s="23" t="s">
        <v>100</v>
      </c>
      <c r="G8" s="23" t="s">
        <v>100</v>
      </c>
      <c r="H8" s="24" t="s">
        <v>100</v>
      </c>
      <c r="I8" s="24" t="s">
        <v>100</v>
      </c>
      <c r="J8" s="24" t="s">
        <v>100</v>
      </c>
    </row>
    <row r="9" spans="1:10" s="9" customFormat="1" ht="24.95" customHeight="1" x14ac:dyDescent="0.25">
      <c r="A9" s="10">
        <v>6</v>
      </c>
      <c r="B9" s="13" t="s">
        <v>47</v>
      </c>
      <c r="C9" s="13" t="s">
        <v>46</v>
      </c>
      <c r="D9" s="14">
        <v>90758</v>
      </c>
      <c r="E9" s="23" t="s">
        <v>100</v>
      </c>
      <c r="F9" s="23" t="s">
        <v>100</v>
      </c>
      <c r="G9" s="23" t="s">
        <v>100</v>
      </c>
      <c r="H9" s="24" t="s">
        <v>100</v>
      </c>
      <c r="I9" s="24" t="s">
        <v>100</v>
      </c>
      <c r="J9" s="24" t="s">
        <v>100</v>
      </c>
    </row>
    <row r="10" spans="1:10" s="9" customFormat="1" ht="24.95" customHeight="1" x14ac:dyDescent="0.25">
      <c r="A10" s="10">
        <v>7</v>
      </c>
      <c r="B10" s="13" t="s">
        <v>25</v>
      </c>
      <c r="C10" s="13" t="s">
        <v>24</v>
      </c>
      <c r="D10" s="14">
        <v>90761</v>
      </c>
      <c r="E10" s="23" t="s">
        <v>100</v>
      </c>
      <c r="F10" s="23" t="s">
        <v>100</v>
      </c>
      <c r="G10" s="23" t="s">
        <v>100</v>
      </c>
      <c r="H10" s="24" t="s">
        <v>100</v>
      </c>
      <c r="I10" s="24" t="s">
        <v>100</v>
      </c>
      <c r="J10" s="24" t="s">
        <v>100</v>
      </c>
    </row>
    <row r="11" spans="1:10" s="9" customFormat="1" ht="24.95" customHeight="1" x14ac:dyDescent="0.25">
      <c r="A11" s="10">
        <v>8</v>
      </c>
      <c r="B11" s="13" t="s">
        <v>27</v>
      </c>
      <c r="C11" s="13" t="s">
        <v>26</v>
      </c>
      <c r="D11" s="14">
        <v>90762</v>
      </c>
      <c r="E11" s="23" t="s">
        <v>100</v>
      </c>
      <c r="F11" s="23" t="s">
        <v>100</v>
      </c>
      <c r="G11" s="23" t="s">
        <v>100</v>
      </c>
      <c r="H11" s="24" t="s">
        <v>100</v>
      </c>
      <c r="I11" s="24" t="s">
        <v>100</v>
      </c>
      <c r="J11" s="24" t="s">
        <v>100</v>
      </c>
    </row>
    <row r="12" spans="1:10" s="9" customFormat="1" ht="24.95" customHeight="1" x14ac:dyDescent="0.25">
      <c r="A12" s="10">
        <v>9</v>
      </c>
      <c r="B12" s="13" t="s">
        <v>29</v>
      </c>
      <c r="C12" s="13" t="s">
        <v>28</v>
      </c>
      <c r="D12" s="14">
        <v>90902</v>
      </c>
      <c r="E12" s="23" t="s">
        <v>100</v>
      </c>
      <c r="F12" s="23" t="s">
        <v>100</v>
      </c>
      <c r="G12" s="23" t="s">
        <v>100</v>
      </c>
      <c r="H12" s="24" t="s">
        <v>100</v>
      </c>
      <c r="I12" s="24" t="s">
        <v>100</v>
      </c>
      <c r="J12" s="24" t="s">
        <v>100</v>
      </c>
    </row>
    <row r="13" spans="1:10" s="9" customFormat="1" ht="24.95" customHeight="1" x14ac:dyDescent="0.25">
      <c r="A13" s="10">
        <v>10</v>
      </c>
      <c r="B13" s="13" t="s">
        <v>31</v>
      </c>
      <c r="C13" s="13" t="s">
        <v>30</v>
      </c>
      <c r="D13" s="14">
        <v>90763</v>
      </c>
      <c r="E13" s="23"/>
      <c r="F13" s="23" t="s">
        <v>100</v>
      </c>
      <c r="G13" s="23" t="s">
        <v>100</v>
      </c>
      <c r="H13" s="24" t="s">
        <v>100</v>
      </c>
      <c r="I13" s="24" t="s">
        <v>100</v>
      </c>
      <c r="J13" s="24" t="s">
        <v>100</v>
      </c>
    </row>
    <row r="14" spans="1:10" s="9" customFormat="1" ht="24.95" customHeight="1" x14ac:dyDescent="0.25">
      <c r="A14" s="10">
        <v>11</v>
      </c>
      <c r="B14" s="13" t="s">
        <v>33</v>
      </c>
      <c r="C14" s="13" t="s">
        <v>32</v>
      </c>
      <c r="D14" s="14">
        <v>90764</v>
      </c>
      <c r="E14" s="23" t="s">
        <v>100</v>
      </c>
      <c r="F14" s="23" t="s">
        <v>100</v>
      </c>
      <c r="G14" s="23" t="s">
        <v>100</v>
      </c>
      <c r="H14" s="24" t="s">
        <v>100</v>
      </c>
      <c r="I14" s="24" t="s">
        <v>100</v>
      </c>
      <c r="J14" s="24" t="s">
        <v>100</v>
      </c>
    </row>
    <row r="15" spans="1:10" s="9" customFormat="1" ht="24.95" customHeight="1" x14ac:dyDescent="0.25">
      <c r="A15" s="10">
        <v>12</v>
      </c>
      <c r="B15" s="13" t="s">
        <v>35</v>
      </c>
      <c r="C15" s="13" t="s">
        <v>34</v>
      </c>
      <c r="D15" s="14">
        <v>90765</v>
      </c>
      <c r="E15" s="23" t="s">
        <v>100</v>
      </c>
      <c r="F15" s="23" t="s">
        <v>100</v>
      </c>
      <c r="G15" s="23" t="s">
        <v>100</v>
      </c>
      <c r="H15" s="24" t="s">
        <v>100</v>
      </c>
      <c r="I15" s="24" t="s">
        <v>100</v>
      </c>
      <c r="J15" s="24" t="s">
        <v>100</v>
      </c>
    </row>
    <row r="16" spans="1:10" s="9" customFormat="1" ht="24.95" customHeight="1" x14ac:dyDescent="0.25">
      <c r="A16" s="10">
        <v>13</v>
      </c>
      <c r="B16" s="13" t="s">
        <v>36</v>
      </c>
      <c r="C16" s="13" t="s">
        <v>24</v>
      </c>
      <c r="D16" s="14">
        <v>90926</v>
      </c>
      <c r="E16" s="23" t="s">
        <v>100</v>
      </c>
      <c r="F16" s="23" t="s">
        <v>100</v>
      </c>
      <c r="G16" s="23" t="s">
        <v>100</v>
      </c>
      <c r="H16" s="24" t="s">
        <v>100</v>
      </c>
      <c r="I16" s="24" t="s">
        <v>100</v>
      </c>
      <c r="J16" s="24" t="s">
        <v>100</v>
      </c>
    </row>
    <row r="17" spans="1:10" s="9" customFormat="1" ht="24.95" customHeight="1" x14ac:dyDescent="0.25">
      <c r="A17" s="10">
        <v>14</v>
      </c>
      <c r="B17" s="13" t="s">
        <v>38</v>
      </c>
      <c r="C17" s="13" t="s">
        <v>37</v>
      </c>
      <c r="D17" s="14">
        <v>90768</v>
      </c>
      <c r="E17" s="23" t="s">
        <v>100</v>
      </c>
      <c r="F17" s="23" t="s">
        <v>100</v>
      </c>
      <c r="G17" s="23" t="s">
        <v>100</v>
      </c>
      <c r="H17" s="24" t="s">
        <v>100</v>
      </c>
      <c r="I17" s="24" t="s">
        <v>100</v>
      </c>
      <c r="J17" s="24" t="s">
        <v>100</v>
      </c>
    </row>
    <row r="18" spans="1:10" s="9" customFormat="1" ht="24.95" customHeight="1" thickBot="1" x14ac:dyDescent="0.3">
      <c r="A18" s="60">
        <v>15</v>
      </c>
      <c r="B18" s="61" t="s">
        <v>39</v>
      </c>
      <c r="C18" s="61" t="s">
        <v>34</v>
      </c>
      <c r="D18" s="62">
        <v>92232</v>
      </c>
      <c r="E18" s="63" t="s">
        <v>100</v>
      </c>
      <c r="F18" s="63" t="s">
        <v>100</v>
      </c>
      <c r="G18" s="63" t="s">
        <v>100</v>
      </c>
      <c r="H18" s="26" t="s">
        <v>100</v>
      </c>
      <c r="I18" s="26" t="s">
        <v>100</v>
      </c>
      <c r="J18" s="26" t="s">
        <v>100</v>
      </c>
    </row>
    <row r="19" spans="1:10" ht="15" customHeight="1" thickBot="1" x14ac:dyDescent="0.3">
      <c r="A19" s="57"/>
      <c r="B19" s="58" t="s">
        <v>3</v>
      </c>
      <c r="C19" s="58"/>
      <c r="D19" s="58"/>
      <c r="E19" s="59"/>
      <c r="F19" s="59"/>
      <c r="G19" s="59"/>
      <c r="H19" s="19"/>
      <c r="I19" s="19"/>
      <c r="J19" s="19"/>
    </row>
    <row r="20" spans="1:10" s="9" customFormat="1" ht="24.95" customHeight="1" x14ac:dyDescent="0.25">
      <c r="A20" s="53">
        <v>1</v>
      </c>
      <c r="B20" s="54" t="s">
        <v>49</v>
      </c>
      <c r="C20" s="54" t="s">
        <v>48</v>
      </c>
      <c r="D20" s="55">
        <v>92192</v>
      </c>
      <c r="E20" s="23" t="s">
        <v>100</v>
      </c>
      <c r="F20" s="56" t="s">
        <v>100</v>
      </c>
      <c r="G20" s="56" t="s">
        <v>100</v>
      </c>
      <c r="H20" s="22" t="s">
        <v>100</v>
      </c>
      <c r="I20" s="22" t="s">
        <v>100</v>
      </c>
      <c r="J20" s="22" t="s">
        <v>100</v>
      </c>
    </row>
    <row r="21" spans="1:10" s="9" customFormat="1" ht="24.95" customHeight="1" x14ac:dyDescent="0.25">
      <c r="A21" s="10">
        <v>2</v>
      </c>
      <c r="B21" s="13" t="s">
        <v>50</v>
      </c>
      <c r="C21" s="13" t="s">
        <v>26</v>
      </c>
      <c r="D21" s="14">
        <v>90759</v>
      </c>
      <c r="E21" s="23" t="s">
        <v>100</v>
      </c>
      <c r="F21" s="23" t="s">
        <v>100</v>
      </c>
      <c r="G21" s="23" t="s">
        <v>100</v>
      </c>
      <c r="H21" s="24" t="s">
        <v>100</v>
      </c>
      <c r="I21" s="24" t="s">
        <v>100</v>
      </c>
      <c r="J21" s="24" t="s">
        <v>100</v>
      </c>
    </row>
    <row r="22" spans="1:10" s="9" customFormat="1" ht="24.95" customHeight="1" x14ac:dyDescent="0.25">
      <c r="A22" s="10">
        <v>3</v>
      </c>
      <c r="B22" s="13" t="s">
        <v>52</v>
      </c>
      <c r="C22" s="13" t="s">
        <v>51</v>
      </c>
      <c r="D22" s="14">
        <v>90760</v>
      </c>
      <c r="E22" s="23" t="s">
        <v>100</v>
      </c>
      <c r="F22" s="23" t="s">
        <v>100</v>
      </c>
      <c r="G22" s="23" t="s">
        <v>100</v>
      </c>
      <c r="H22" s="24" t="s">
        <v>100</v>
      </c>
      <c r="I22" s="24" t="s">
        <v>100</v>
      </c>
      <c r="J22" s="24" t="s">
        <v>100</v>
      </c>
    </row>
    <row r="23" spans="1:10" s="9" customFormat="1" ht="24.95" customHeight="1" x14ac:dyDescent="0.25">
      <c r="A23" s="10">
        <v>4</v>
      </c>
      <c r="B23" s="13" t="s">
        <v>53</v>
      </c>
      <c r="C23" s="13" t="s">
        <v>20</v>
      </c>
      <c r="D23" s="14">
        <v>92193</v>
      </c>
      <c r="E23" s="23" t="s">
        <v>100</v>
      </c>
      <c r="F23" s="23" t="s">
        <v>100</v>
      </c>
      <c r="G23" s="23" t="s">
        <v>100</v>
      </c>
      <c r="H23" s="24" t="s">
        <v>100</v>
      </c>
      <c r="I23" s="24" t="s">
        <v>100</v>
      </c>
      <c r="J23" s="24" t="s">
        <v>100</v>
      </c>
    </row>
    <row r="24" spans="1:10" s="9" customFormat="1" ht="24.95" customHeight="1" x14ac:dyDescent="0.25">
      <c r="A24" s="10">
        <v>5</v>
      </c>
      <c r="B24" s="13" t="s">
        <v>55</v>
      </c>
      <c r="C24" s="13" t="s">
        <v>54</v>
      </c>
      <c r="D24" s="14">
        <v>91816</v>
      </c>
      <c r="E24" s="23" t="s">
        <v>100</v>
      </c>
      <c r="F24" s="23" t="s">
        <v>100</v>
      </c>
      <c r="G24" s="23" t="s">
        <v>100</v>
      </c>
      <c r="H24" s="24" t="s">
        <v>100</v>
      </c>
      <c r="I24" s="24" t="s">
        <v>100</v>
      </c>
      <c r="J24" s="24" t="s">
        <v>100</v>
      </c>
    </row>
    <row r="25" spans="1:10" s="9" customFormat="1" ht="24.95" customHeight="1" x14ac:dyDescent="0.25">
      <c r="A25" s="10">
        <v>6</v>
      </c>
      <c r="B25" s="13" t="s">
        <v>57</v>
      </c>
      <c r="C25" s="13" t="s">
        <v>56</v>
      </c>
      <c r="D25" s="14">
        <v>90831</v>
      </c>
      <c r="E25" s="23" t="s">
        <v>100</v>
      </c>
      <c r="F25" s="23" t="s">
        <v>100</v>
      </c>
      <c r="G25" s="23" t="s">
        <v>100</v>
      </c>
      <c r="H25" s="24" t="s">
        <v>100</v>
      </c>
      <c r="I25" s="24" t="s">
        <v>100</v>
      </c>
      <c r="J25" s="24" t="s">
        <v>100</v>
      </c>
    </row>
    <row r="26" spans="1:10" s="9" customFormat="1" ht="24.95" customHeight="1" x14ac:dyDescent="0.25">
      <c r="A26" s="10">
        <v>7</v>
      </c>
      <c r="B26" s="13" t="s">
        <v>59</v>
      </c>
      <c r="C26" s="13" t="s">
        <v>58</v>
      </c>
      <c r="D26" s="14">
        <v>90770</v>
      </c>
      <c r="E26" s="23" t="s">
        <v>100</v>
      </c>
      <c r="F26" s="23" t="s">
        <v>100</v>
      </c>
      <c r="G26" s="23" t="s">
        <v>100</v>
      </c>
      <c r="H26" s="24" t="s">
        <v>100</v>
      </c>
      <c r="I26" s="24" t="s">
        <v>100</v>
      </c>
      <c r="J26" s="24" t="s">
        <v>100</v>
      </c>
    </row>
    <row r="27" spans="1:10" s="9" customFormat="1" ht="24.95" customHeight="1" x14ac:dyDescent="0.25">
      <c r="A27" s="10">
        <v>8</v>
      </c>
      <c r="B27" s="13" t="s">
        <v>62</v>
      </c>
      <c r="C27" s="13" t="s">
        <v>34</v>
      </c>
      <c r="D27" s="14">
        <v>90774</v>
      </c>
      <c r="E27" s="23" t="s">
        <v>100</v>
      </c>
      <c r="F27" s="23" t="s">
        <v>100</v>
      </c>
      <c r="G27" s="23" t="s">
        <v>100</v>
      </c>
      <c r="H27" s="24" t="s">
        <v>100</v>
      </c>
      <c r="I27" s="24" t="s">
        <v>100</v>
      </c>
      <c r="J27" s="24" t="s">
        <v>100</v>
      </c>
    </row>
    <row r="28" spans="1:10" s="9" customFormat="1" ht="24.95" customHeight="1" x14ac:dyDescent="0.25">
      <c r="A28" s="10">
        <v>9</v>
      </c>
      <c r="B28" s="13" t="s">
        <v>64</v>
      </c>
      <c r="C28" s="13" t="s">
        <v>63</v>
      </c>
      <c r="D28" s="14">
        <v>90773</v>
      </c>
      <c r="E28" s="23" t="s">
        <v>100</v>
      </c>
      <c r="F28" s="23" t="s">
        <v>100</v>
      </c>
      <c r="G28" s="23" t="s">
        <v>100</v>
      </c>
      <c r="H28" s="24" t="s">
        <v>100</v>
      </c>
      <c r="I28" s="24" t="s">
        <v>100</v>
      </c>
      <c r="J28" s="24" t="s">
        <v>100</v>
      </c>
    </row>
    <row r="29" spans="1:10" s="9" customFormat="1" ht="24.95" customHeight="1" x14ac:dyDescent="0.25">
      <c r="A29" s="10">
        <v>10</v>
      </c>
      <c r="B29" s="13" t="s">
        <v>66</v>
      </c>
      <c r="C29" s="13" t="s">
        <v>65</v>
      </c>
      <c r="D29" s="14">
        <v>90775</v>
      </c>
      <c r="E29" s="23" t="s">
        <v>100</v>
      </c>
      <c r="F29" s="23" t="s">
        <v>100</v>
      </c>
      <c r="G29" s="23" t="s">
        <v>100</v>
      </c>
      <c r="H29" s="24" t="s">
        <v>100</v>
      </c>
      <c r="I29" s="24" t="s">
        <v>100</v>
      </c>
      <c r="J29" s="24" t="s">
        <v>100</v>
      </c>
    </row>
    <row r="30" spans="1:10" s="9" customFormat="1" ht="24.95" customHeight="1" x14ac:dyDescent="0.25">
      <c r="A30" s="10">
        <v>11</v>
      </c>
      <c r="B30" s="13" t="s">
        <v>68</v>
      </c>
      <c r="C30" s="13" t="s">
        <v>67</v>
      </c>
      <c r="D30" s="14">
        <v>90777</v>
      </c>
      <c r="E30" s="23" t="s">
        <v>100</v>
      </c>
      <c r="F30" s="23" t="s">
        <v>100</v>
      </c>
      <c r="G30" s="23" t="s">
        <v>100</v>
      </c>
      <c r="H30" s="24" t="s">
        <v>100</v>
      </c>
      <c r="I30" s="24" t="s">
        <v>100</v>
      </c>
      <c r="J30" s="24" t="s">
        <v>100</v>
      </c>
    </row>
    <row r="31" spans="1:10" s="9" customFormat="1" ht="24.95" customHeight="1" x14ac:dyDescent="0.25">
      <c r="A31" s="10">
        <v>12</v>
      </c>
      <c r="B31" s="13" t="s">
        <v>70</v>
      </c>
      <c r="C31" s="13" t="s">
        <v>69</v>
      </c>
      <c r="D31" s="14">
        <v>92011</v>
      </c>
      <c r="E31" s="23" t="s">
        <v>100</v>
      </c>
      <c r="F31" s="23" t="s">
        <v>100</v>
      </c>
      <c r="G31" s="23" t="s">
        <v>100</v>
      </c>
      <c r="H31" s="24" t="s">
        <v>100</v>
      </c>
      <c r="I31" s="24" t="s">
        <v>100</v>
      </c>
      <c r="J31" s="24" t="s">
        <v>100</v>
      </c>
    </row>
    <row r="32" spans="1:10" s="9" customFormat="1" ht="24.95" customHeight="1" x14ac:dyDescent="0.25">
      <c r="A32" s="10">
        <v>13</v>
      </c>
      <c r="B32" s="13" t="s">
        <v>72</v>
      </c>
      <c r="C32" s="13" t="s">
        <v>71</v>
      </c>
      <c r="D32" s="14">
        <v>90779</v>
      </c>
      <c r="E32" s="23" t="s">
        <v>100</v>
      </c>
      <c r="F32" s="23" t="s">
        <v>100</v>
      </c>
      <c r="G32" s="23" t="s">
        <v>100</v>
      </c>
      <c r="H32" s="24" t="s">
        <v>100</v>
      </c>
      <c r="I32" s="24" t="s">
        <v>100</v>
      </c>
      <c r="J32" s="24" t="s">
        <v>100</v>
      </c>
    </row>
    <row r="33" spans="1:10" s="9" customFormat="1" ht="24.95" customHeight="1" x14ac:dyDescent="0.25">
      <c r="A33" s="10">
        <v>14</v>
      </c>
      <c r="B33" s="13" t="s">
        <v>74</v>
      </c>
      <c r="C33" s="13" t="s">
        <v>73</v>
      </c>
      <c r="D33" s="14">
        <v>90780</v>
      </c>
      <c r="E33" s="23" t="s">
        <v>100</v>
      </c>
      <c r="F33" s="23" t="s">
        <v>100</v>
      </c>
      <c r="G33" s="23" t="s">
        <v>100</v>
      </c>
      <c r="H33" s="24" t="s">
        <v>100</v>
      </c>
      <c r="I33" s="24" t="s">
        <v>100</v>
      </c>
      <c r="J33" s="24" t="s">
        <v>100</v>
      </c>
    </row>
    <row r="34" spans="1:10" s="9" customFormat="1" ht="24.95" customHeight="1" thickBot="1" x14ac:dyDescent="0.3">
      <c r="A34" s="60">
        <v>15</v>
      </c>
      <c r="B34" s="61" t="s">
        <v>61</v>
      </c>
      <c r="C34" s="61" t="s">
        <v>60</v>
      </c>
      <c r="D34" s="62">
        <v>91608</v>
      </c>
      <c r="E34" s="63" t="s">
        <v>100</v>
      </c>
      <c r="F34" s="63" t="s">
        <v>100</v>
      </c>
      <c r="G34" s="63" t="s">
        <v>100</v>
      </c>
      <c r="H34" s="26" t="s">
        <v>100</v>
      </c>
      <c r="I34" s="26" t="s">
        <v>100</v>
      </c>
      <c r="J34" s="26" t="s">
        <v>100</v>
      </c>
    </row>
    <row r="35" spans="1:10" ht="15" customHeight="1" thickBot="1" x14ac:dyDescent="0.3">
      <c r="A35" s="57"/>
      <c r="B35" s="58" t="s">
        <v>4</v>
      </c>
      <c r="C35" s="58"/>
      <c r="D35" s="58"/>
      <c r="E35" s="59"/>
      <c r="F35" s="59"/>
      <c r="G35" s="59"/>
      <c r="H35" s="19"/>
      <c r="I35" s="19"/>
      <c r="J35" s="19"/>
    </row>
    <row r="36" spans="1:10" s="9" customFormat="1" ht="24.95" customHeight="1" x14ac:dyDescent="0.25">
      <c r="A36" s="53">
        <v>1</v>
      </c>
      <c r="B36" s="54" t="s">
        <v>91</v>
      </c>
      <c r="C36" s="54" t="s">
        <v>24</v>
      </c>
      <c r="D36" s="55">
        <v>92255</v>
      </c>
      <c r="E36" s="56" t="s">
        <v>100</v>
      </c>
      <c r="F36" s="56" t="s">
        <v>100</v>
      </c>
      <c r="G36" s="56" t="s">
        <v>100</v>
      </c>
      <c r="H36" s="22" t="s">
        <v>100</v>
      </c>
      <c r="I36" s="22" t="s">
        <v>100</v>
      </c>
      <c r="J36" s="22" t="s">
        <v>100</v>
      </c>
    </row>
    <row r="37" spans="1:10" s="9" customFormat="1" ht="24.95" customHeight="1" x14ac:dyDescent="0.25">
      <c r="A37" s="10">
        <v>2</v>
      </c>
      <c r="B37" s="13" t="s">
        <v>83</v>
      </c>
      <c r="C37" s="13" t="s">
        <v>24</v>
      </c>
      <c r="D37" s="14">
        <v>85146</v>
      </c>
      <c r="E37" s="23" t="s">
        <v>100</v>
      </c>
      <c r="F37" s="23" t="s">
        <v>100</v>
      </c>
      <c r="G37" s="23" t="s">
        <v>100</v>
      </c>
      <c r="H37" s="24" t="s">
        <v>100</v>
      </c>
      <c r="I37" s="24" t="s">
        <v>100</v>
      </c>
      <c r="J37" s="24" t="s">
        <v>100</v>
      </c>
    </row>
    <row r="38" spans="1:10" s="9" customFormat="1" ht="24.95" customHeight="1" x14ac:dyDescent="0.25">
      <c r="A38" s="10">
        <v>3</v>
      </c>
      <c r="B38" s="13" t="s">
        <v>85</v>
      </c>
      <c r="C38" s="13" t="s">
        <v>84</v>
      </c>
      <c r="D38" s="14">
        <v>90776</v>
      </c>
      <c r="E38" s="23" t="s">
        <v>100</v>
      </c>
      <c r="F38" s="23" t="s">
        <v>100</v>
      </c>
      <c r="G38" s="23" t="s">
        <v>100</v>
      </c>
      <c r="H38" s="24" t="s">
        <v>100</v>
      </c>
      <c r="I38" s="24" t="s">
        <v>100</v>
      </c>
      <c r="J38" s="24" t="s">
        <v>100</v>
      </c>
    </row>
    <row r="39" spans="1:10" s="9" customFormat="1" ht="24.95" customHeight="1" x14ac:dyDescent="0.25">
      <c r="A39" s="10">
        <v>4</v>
      </c>
      <c r="B39" s="13" t="s">
        <v>86</v>
      </c>
      <c r="C39" s="13" t="s">
        <v>69</v>
      </c>
      <c r="D39" s="14">
        <v>92012</v>
      </c>
      <c r="E39" s="23" t="s">
        <v>100</v>
      </c>
      <c r="F39" s="23" t="s">
        <v>100</v>
      </c>
      <c r="G39" s="23" t="s">
        <v>100</v>
      </c>
      <c r="H39" s="24" t="s">
        <v>100</v>
      </c>
      <c r="I39" s="24" t="s">
        <v>100</v>
      </c>
      <c r="J39" s="24" t="s">
        <v>100</v>
      </c>
    </row>
    <row r="40" spans="1:10" s="9" customFormat="1" ht="24.95" customHeight="1" x14ac:dyDescent="0.25">
      <c r="A40" s="10">
        <v>5</v>
      </c>
      <c r="B40" s="12" t="s">
        <v>92</v>
      </c>
      <c r="C40" s="12" t="s">
        <v>77</v>
      </c>
      <c r="D40" s="16">
        <v>89294</v>
      </c>
      <c r="E40" s="27" t="s">
        <v>100</v>
      </c>
      <c r="F40" s="27" t="s">
        <v>100</v>
      </c>
      <c r="G40" s="27" t="s">
        <v>100</v>
      </c>
      <c r="H40" s="24" t="s">
        <v>100</v>
      </c>
      <c r="I40" s="24" t="s">
        <v>100</v>
      </c>
      <c r="J40" s="24" t="s">
        <v>100</v>
      </c>
    </row>
    <row r="41" spans="1:10" s="9" customFormat="1" ht="24.95" customHeight="1" x14ac:dyDescent="0.25">
      <c r="A41" s="10">
        <v>6</v>
      </c>
      <c r="B41" s="13" t="s">
        <v>87</v>
      </c>
      <c r="C41" s="13" t="s">
        <v>56</v>
      </c>
      <c r="D41" s="14">
        <v>92197</v>
      </c>
      <c r="E41" s="23" t="s">
        <v>100</v>
      </c>
      <c r="F41" s="23" t="s">
        <v>100</v>
      </c>
      <c r="G41" s="23" t="s">
        <v>100</v>
      </c>
      <c r="H41" s="24" t="s">
        <v>100</v>
      </c>
      <c r="I41" s="24" t="s">
        <v>100</v>
      </c>
      <c r="J41" s="24" t="s">
        <v>100</v>
      </c>
    </row>
    <row r="42" spans="1:10" s="9" customFormat="1" ht="24.95" customHeight="1" x14ac:dyDescent="0.25">
      <c r="A42" s="10">
        <v>7</v>
      </c>
      <c r="B42" s="13" t="s">
        <v>76</v>
      </c>
      <c r="C42" s="13" t="s">
        <v>75</v>
      </c>
      <c r="D42" s="14">
        <v>90786</v>
      </c>
      <c r="E42" s="23" t="s">
        <v>100</v>
      </c>
      <c r="F42" s="23" t="s">
        <v>100</v>
      </c>
      <c r="G42" s="23" t="s">
        <v>100</v>
      </c>
      <c r="H42" s="24" t="s">
        <v>100</v>
      </c>
      <c r="I42" s="24" t="s">
        <v>100</v>
      </c>
      <c r="J42" s="24" t="s">
        <v>100</v>
      </c>
    </row>
    <row r="43" spans="1:10" s="9" customFormat="1" ht="24.95" customHeight="1" x14ac:dyDescent="0.25">
      <c r="A43" s="10">
        <v>8</v>
      </c>
      <c r="B43" s="13" t="s">
        <v>78</v>
      </c>
      <c r="C43" s="13" t="s">
        <v>77</v>
      </c>
      <c r="D43" s="14">
        <v>90788</v>
      </c>
      <c r="E43" s="23" t="s">
        <v>100</v>
      </c>
      <c r="F43" s="23" t="s">
        <v>100</v>
      </c>
      <c r="G43" s="23" t="s">
        <v>100</v>
      </c>
      <c r="H43" s="24" t="s">
        <v>100</v>
      </c>
      <c r="I43" s="24" t="s">
        <v>100</v>
      </c>
      <c r="J43" s="24" t="s">
        <v>100</v>
      </c>
    </row>
    <row r="44" spans="1:10" s="33" customFormat="1" ht="24.95" hidden="1" customHeight="1" x14ac:dyDescent="0.25">
      <c r="A44" s="28">
        <v>9</v>
      </c>
      <c r="B44" s="29" t="s">
        <v>88</v>
      </c>
      <c r="C44" s="29" t="s">
        <v>67</v>
      </c>
      <c r="D44" s="30">
        <v>90789</v>
      </c>
      <c r="E44" s="31"/>
      <c r="F44" s="31"/>
      <c r="G44" s="31"/>
      <c r="H44" s="32"/>
      <c r="I44" s="32"/>
      <c r="J44" s="32"/>
    </row>
    <row r="45" spans="1:10" s="9" customFormat="1" ht="24.95" customHeight="1" x14ac:dyDescent="0.25">
      <c r="A45" s="10">
        <v>9</v>
      </c>
      <c r="B45" s="13" t="s">
        <v>79</v>
      </c>
      <c r="C45" s="13" t="s">
        <v>24</v>
      </c>
      <c r="D45" s="14">
        <v>90790</v>
      </c>
      <c r="E45" s="23" t="s">
        <v>100</v>
      </c>
      <c r="F45" s="23" t="s">
        <v>100</v>
      </c>
      <c r="G45" s="23" t="s">
        <v>100</v>
      </c>
      <c r="H45" s="24" t="s">
        <v>100</v>
      </c>
      <c r="I45" s="24" t="s">
        <v>100</v>
      </c>
      <c r="J45" s="24" t="s">
        <v>100</v>
      </c>
    </row>
    <row r="46" spans="1:10" s="9" customFormat="1" ht="24.95" customHeight="1" x14ac:dyDescent="0.25">
      <c r="A46" s="10">
        <v>10</v>
      </c>
      <c r="B46" s="13" t="s">
        <v>89</v>
      </c>
      <c r="C46" s="13" t="s">
        <v>60</v>
      </c>
      <c r="D46" s="14">
        <v>90791</v>
      </c>
      <c r="E46" s="23" t="s">
        <v>100</v>
      </c>
      <c r="F46" s="23" t="s">
        <v>100</v>
      </c>
      <c r="G46" s="23" t="s">
        <v>100</v>
      </c>
      <c r="H46" s="24" t="s">
        <v>100</v>
      </c>
      <c r="I46" s="24" t="s">
        <v>100</v>
      </c>
      <c r="J46" s="24" t="s">
        <v>100</v>
      </c>
    </row>
    <row r="47" spans="1:10" s="9" customFormat="1" ht="24.95" customHeight="1" x14ac:dyDescent="0.25">
      <c r="A47" s="10">
        <v>11</v>
      </c>
      <c r="B47" s="13" t="s">
        <v>80</v>
      </c>
      <c r="C47" s="13" t="s">
        <v>63</v>
      </c>
      <c r="D47" s="14">
        <v>90792</v>
      </c>
      <c r="E47" s="23" t="s">
        <v>100</v>
      </c>
      <c r="F47" s="23" t="s">
        <v>100</v>
      </c>
      <c r="G47" s="23" t="s">
        <v>100</v>
      </c>
      <c r="H47" s="24" t="s">
        <v>100</v>
      </c>
      <c r="I47" s="24" t="s">
        <v>100</v>
      </c>
      <c r="J47" s="24" t="s">
        <v>100</v>
      </c>
    </row>
    <row r="48" spans="1:10" s="9" customFormat="1" ht="24.95" customHeight="1" x14ac:dyDescent="0.25">
      <c r="A48" s="10">
        <v>12</v>
      </c>
      <c r="B48" s="13" t="s">
        <v>81</v>
      </c>
      <c r="C48" s="13" t="s">
        <v>24</v>
      </c>
      <c r="D48" s="14">
        <v>89611</v>
      </c>
      <c r="E48" s="23" t="s">
        <v>100</v>
      </c>
      <c r="F48" s="23" t="s">
        <v>100</v>
      </c>
      <c r="G48" s="23" t="s">
        <v>100</v>
      </c>
      <c r="H48" s="24" t="s">
        <v>100</v>
      </c>
      <c r="I48" s="24" t="s">
        <v>100</v>
      </c>
      <c r="J48" s="24" t="s">
        <v>100</v>
      </c>
    </row>
    <row r="49" spans="1:10" s="9" customFormat="1" ht="24.95" customHeight="1" x14ac:dyDescent="0.25">
      <c r="A49" s="10">
        <v>13</v>
      </c>
      <c r="B49" s="13" t="s">
        <v>82</v>
      </c>
      <c r="C49" s="13" t="s">
        <v>30</v>
      </c>
      <c r="D49" s="14">
        <v>90794</v>
      </c>
      <c r="E49" s="23" t="s">
        <v>100</v>
      </c>
      <c r="F49" s="23" t="s">
        <v>100</v>
      </c>
      <c r="G49" s="23" t="s">
        <v>100</v>
      </c>
      <c r="H49" s="24" t="s">
        <v>100</v>
      </c>
      <c r="I49" s="24" t="s">
        <v>100</v>
      </c>
      <c r="J49" s="24" t="s">
        <v>100</v>
      </c>
    </row>
    <row r="50" spans="1:10" ht="24.95" customHeight="1" thickBot="1" x14ac:dyDescent="0.3">
      <c r="A50" s="11">
        <v>14</v>
      </c>
      <c r="B50" s="15" t="s">
        <v>90</v>
      </c>
      <c r="C50" s="15" t="s">
        <v>54</v>
      </c>
      <c r="D50" s="17">
        <v>90795</v>
      </c>
      <c r="E50" s="25" t="s">
        <v>100</v>
      </c>
      <c r="F50" s="50" t="s">
        <v>101</v>
      </c>
      <c r="G50" s="52" t="s">
        <v>101</v>
      </c>
      <c r="H50" s="52" t="s">
        <v>101</v>
      </c>
      <c r="I50" s="52" t="s">
        <v>101</v>
      </c>
      <c r="J50" s="49" t="s">
        <v>101</v>
      </c>
    </row>
  </sheetData>
  <pageMargins left="0.7" right="0.7" top="0.75" bottom="0.75" header="0.3" footer="0.3"/>
  <pageSetup paperSize="9" scale="3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B3" sqref="B3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10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  <c r="H1" s="35"/>
      <c r="I1" s="35"/>
      <c r="J1" s="35"/>
    </row>
    <row r="2" spans="1:10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10</v>
      </c>
      <c r="G2" s="1" t="s">
        <v>106</v>
      </c>
    </row>
    <row r="3" spans="1:10" x14ac:dyDescent="0.25">
      <c r="A3" t="s">
        <v>108</v>
      </c>
      <c r="B3" t="str">
        <f>MID(A3,2,5)</f>
        <v>90752</v>
      </c>
      <c r="C3" s="38">
        <v>90752</v>
      </c>
      <c r="D3" t="s">
        <v>41</v>
      </c>
      <c r="E3" t="s">
        <v>40</v>
      </c>
      <c r="F3" s="1">
        <v>10</v>
      </c>
      <c r="G3" s="1" t="s">
        <v>106</v>
      </c>
    </row>
    <row r="4" spans="1:10" x14ac:dyDescent="0.25">
      <c r="A4" t="s">
        <v>109</v>
      </c>
      <c r="B4" t="str">
        <f t="shared" ref="B4:B44" si="0">MID(A4,2,5)</f>
        <v>92255</v>
      </c>
      <c r="C4" s="38">
        <v>92255</v>
      </c>
      <c r="D4" t="s">
        <v>91</v>
      </c>
      <c r="E4" t="s">
        <v>24</v>
      </c>
      <c r="F4" s="1">
        <v>6</v>
      </c>
      <c r="G4" s="1" t="s">
        <v>106</v>
      </c>
    </row>
    <row r="5" spans="1:10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5</v>
      </c>
      <c r="G5" s="1" t="s">
        <v>127</v>
      </c>
    </row>
    <row r="6" spans="1:10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9</v>
      </c>
      <c r="G6" s="1" t="s">
        <v>106</v>
      </c>
    </row>
    <row r="7" spans="1:10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10</v>
      </c>
      <c r="G7" s="1" t="s">
        <v>106</v>
      </c>
    </row>
    <row r="8" spans="1:10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10</v>
      </c>
      <c r="G8" s="1" t="s">
        <v>106</v>
      </c>
    </row>
    <row r="9" spans="1:10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10</v>
      </c>
      <c r="G9" s="1" t="s">
        <v>106</v>
      </c>
    </row>
    <row r="10" spans="1:10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9</v>
      </c>
      <c r="G10" s="1" t="s">
        <v>106</v>
      </c>
    </row>
    <row r="11" spans="1:10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9</v>
      </c>
      <c r="G11" s="1" t="s">
        <v>106</v>
      </c>
    </row>
    <row r="12" spans="1:10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9</v>
      </c>
      <c r="G12" s="1" t="s">
        <v>106</v>
      </c>
    </row>
    <row r="13" spans="1:10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8</v>
      </c>
      <c r="G13" s="1" t="s">
        <v>106</v>
      </c>
    </row>
    <row r="14" spans="1:10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5</v>
      </c>
      <c r="G14" s="1" t="s">
        <v>127</v>
      </c>
    </row>
    <row r="15" spans="1:10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8</v>
      </c>
      <c r="G15" s="1" t="s">
        <v>106</v>
      </c>
    </row>
    <row r="16" spans="1:10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9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8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9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7</v>
      </c>
      <c r="G19" s="1" t="s">
        <v>106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5</v>
      </c>
      <c r="G20" s="1" t="s">
        <v>127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8</v>
      </c>
      <c r="G21" s="1" t="s">
        <v>106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8</v>
      </c>
      <c r="G22" s="1" t="s">
        <v>106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9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8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8</v>
      </c>
      <c r="G25" s="1" t="s">
        <v>106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8</v>
      </c>
      <c r="G26" s="1" t="s">
        <v>106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7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7</v>
      </c>
      <c r="G28" s="1" t="s">
        <v>106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6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9</v>
      </c>
      <c r="G30" s="1" t="s">
        <v>106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8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9</v>
      </c>
      <c r="G32" s="1" t="s">
        <v>106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9</v>
      </c>
      <c r="G33" s="1" t="s">
        <v>106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8</v>
      </c>
      <c r="G34" s="1" t="s">
        <v>106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8</v>
      </c>
      <c r="G35" s="1" t="s">
        <v>106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9</v>
      </c>
      <c r="G36" s="1" t="s">
        <v>106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F38" s="1">
        <v>10</v>
      </c>
      <c r="G38" s="1" t="s">
        <v>106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10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9</v>
      </c>
      <c r="G40" s="1" t="s">
        <v>106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7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10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8</v>
      </c>
      <c r="G43" s="1" t="s">
        <v>106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9</v>
      </c>
      <c r="G44" s="1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9" workbookViewId="0">
      <selection activeCell="C2" sqref="C2:C44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7</v>
      </c>
      <c r="G2" s="1" t="s">
        <v>106</v>
      </c>
    </row>
    <row r="3" spans="1:7" x14ac:dyDescent="0.25">
      <c r="A3" t="s">
        <v>108</v>
      </c>
      <c r="B3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6</v>
      </c>
      <c r="G3" s="1" t="s">
        <v>106</v>
      </c>
    </row>
    <row r="4" spans="1:7" x14ac:dyDescent="0.25">
      <c r="A4" t="s">
        <v>109</v>
      </c>
      <c r="B4" t="str">
        <f t="shared" si="0"/>
        <v>92255</v>
      </c>
      <c r="C4" s="38">
        <v>92255</v>
      </c>
      <c r="D4" t="s">
        <v>91</v>
      </c>
      <c r="E4" t="s">
        <v>24</v>
      </c>
      <c r="F4" s="1">
        <v>7</v>
      </c>
      <c r="G4" s="1" t="s">
        <v>106</v>
      </c>
    </row>
    <row r="5" spans="1:7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6</v>
      </c>
      <c r="G5" s="1" t="s">
        <v>106</v>
      </c>
    </row>
    <row r="6" spans="1:7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8</v>
      </c>
      <c r="G6" s="1" t="s">
        <v>106</v>
      </c>
    </row>
    <row r="7" spans="1:7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5</v>
      </c>
      <c r="G7" s="1" t="s">
        <v>127</v>
      </c>
    </row>
    <row r="8" spans="1:7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5</v>
      </c>
      <c r="G8" s="1" t="s">
        <v>127</v>
      </c>
    </row>
    <row r="9" spans="1:7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7</v>
      </c>
      <c r="G9" s="1" t="s">
        <v>106</v>
      </c>
    </row>
    <row r="10" spans="1:7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9</v>
      </c>
      <c r="G10" s="1" t="s">
        <v>106</v>
      </c>
    </row>
    <row r="11" spans="1:7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7</v>
      </c>
      <c r="G11" s="1" t="s">
        <v>106</v>
      </c>
    </row>
    <row r="12" spans="1:7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7</v>
      </c>
      <c r="G12" s="1" t="s">
        <v>106</v>
      </c>
    </row>
    <row r="13" spans="1:7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8</v>
      </c>
      <c r="G13" s="1" t="s">
        <v>106</v>
      </c>
    </row>
    <row r="14" spans="1:7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7</v>
      </c>
      <c r="G14" s="1" t="s">
        <v>106</v>
      </c>
    </row>
    <row r="15" spans="1:7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5</v>
      </c>
      <c r="G15" s="1" t="s">
        <v>127</v>
      </c>
    </row>
    <row r="16" spans="1:7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8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7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6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3</v>
      </c>
      <c r="G19" s="1" t="s">
        <v>127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2</v>
      </c>
      <c r="G20" s="1" t="s">
        <v>127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6</v>
      </c>
      <c r="G21" s="1" t="s">
        <v>106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5</v>
      </c>
      <c r="G22" s="1" t="s">
        <v>127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8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9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5</v>
      </c>
      <c r="G25" s="1" t="s">
        <v>127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5</v>
      </c>
      <c r="G26" s="1" t="s">
        <v>127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6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7</v>
      </c>
      <c r="G28" s="1" t="s">
        <v>106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10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5</v>
      </c>
      <c r="G30" s="1" t="s">
        <v>127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8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5</v>
      </c>
      <c r="G32" s="1" t="s">
        <v>127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6</v>
      </c>
      <c r="G33" s="1" t="s">
        <v>106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5</v>
      </c>
      <c r="G34" s="1" t="s">
        <v>127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7</v>
      </c>
      <c r="G35" s="1" t="s">
        <v>106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5</v>
      </c>
      <c r="G36" s="1" t="s">
        <v>127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F38" s="1">
        <v>9</v>
      </c>
      <c r="G38" s="1" t="s">
        <v>106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7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5</v>
      </c>
      <c r="G40" s="1" t="s">
        <v>127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9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8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5</v>
      </c>
      <c r="G43" s="1" t="s">
        <v>127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8</v>
      </c>
      <c r="G44" s="1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9" workbookViewId="0">
      <selection activeCell="C2" sqref="C2:C44"/>
    </sheetView>
  </sheetViews>
  <sheetFormatPr defaultRowHeight="15" x14ac:dyDescent="0.25"/>
  <cols>
    <col min="1" max="1" width="7.7109375" bestFit="1" customWidth="1"/>
    <col min="2" max="3" width="7.7109375" customWidth="1"/>
    <col min="4" max="4" width="15.5703125" bestFit="1" customWidth="1"/>
    <col min="5" max="5" width="11.42578125" bestFit="1" customWidth="1"/>
    <col min="6" max="6" width="6" style="1" bestFit="1" customWidth="1"/>
    <col min="7" max="7" width="13.140625" style="1" bestFit="1" customWidth="1"/>
  </cols>
  <sheetData>
    <row r="1" spans="1:7" ht="15.75" x14ac:dyDescent="0.25">
      <c r="A1" s="34" t="s">
        <v>102</v>
      </c>
      <c r="B1" s="34"/>
      <c r="C1" s="34"/>
      <c r="D1" s="35" t="s">
        <v>103</v>
      </c>
      <c r="E1" s="35" t="s">
        <v>104</v>
      </c>
      <c r="F1" s="36" t="s">
        <v>105</v>
      </c>
      <c r="G1" s="36" t="s">
        <v>106</v>
      </c>
    </row>
    <row r="2" spans="1:7" x14ac:dyDescent="0.25">
      <c r="A2" t="s">
        <v>107</v>
      </c>
      <c r="B2" t="str">
        <f>MID(A2,2,5)</f>
        <v>90751</v>
      </c>
      <c r="C2" s="38">
        <v>90751</v>
      </c>
      <c r="D2" t="s">
        <v>21</v>
      </c>
      <c r="E2" t="s">
        <v>20</v>
      </c>
      <c r="F2" s="1">
        <v>9</v>
      </c>
      <c r="G2" s="1" t="s">
        <v>106</v>
      </c>
    </row>
    <row r="3" spans="1:7" x14ac:dyDescent="0.25">
      <c r="A3" t="s">
        <v>108</v>
      </c>
      <c r="B3" t="str">
        <f t="shared" ref="B3:B44" si="0">MID(A3,2,5)</f>
        <v>90752</v>
      </c>
      <c r="C3" s="38">
        <v>90752</v>
      </c>
      <c r="D3" t="s">
        <v>41</v>
      </c>
      <c r="E3" t="s">
        <v>40</v>
      </c>
      <c r="F3" s="1">
        <v>6</v>
      </c>
      <c r="G3" s="1" t="s">
        <v>106</v>
      </c>
    </row>
    <row r="4" spans="1:7" x14ac:dyDescent="0.25">
      <c r="A4" t="s">
        <v>109</v>
      </c>
      <c r="B4" t="str">
        <f t="shared" si="0"/>
        <v>92255</v>
      </c>
      <c r="C4" s="38">
        <v>92255</v>
      </c>
      <c r="D4" t="s">
        <v>91</v>
      </c>
      <c r="E4" t="s">
        <v>24</v>
      </c>
      <c r="F4" s="1">
        <v>7</v>
      </c>
      <c r="G4" s="1" t="s">
        <v>106</v>
      </c>
    </row>
    <row r="5" spans="1:7" x14ac:dyDescent="0.25">
      <c r="A5" t="s">
        <v>110</v>
      </c>
      <c r="B5" t="str">
        <f t="shared" si="0"/>
        <v>90754</v>
      </c>
      <c r="C5" s="38">
        <v>90754</v>
      </c>
      <c r="D5" t="s">
        <v>43</v>
      </c>
      <c r="E5" t="s">
        <v>42</v>
      </c>
      <c r="F5" s="1">
        <v>6</v>
      </c>
      <c r="G5" s="1" t="s">
        <v>106</v>
      </c>
    </row>
    <row r="6" spans="1:7" x14ac:dyDescent="0.25">
      <c r="A6" t="s">
        <v>111</v>
      </c>
      <c r="B6" t="str">
        <f t="shared" si="0"/>
        <v>90755</v>
      </c>
      <c r="C6" s="38">
        <v>90755</v>
      </c>
      <c r="D6" t="s">
        <v>45</v>
      </c>
      <c r="E6" t="s">
        <v>44</v>
      </c>
      <c r="F6" s="1">
        <v>5</v>
      </c>
      <c r="G6" s="1" t="s">
        <v>127</v>
      </c>
    </row>
    <row r="7" spans="1:7" x14ac:dyDescent="0.25">
      <c r="A7" t="s">
        <v>112</v>
      </c>
      <c r="B7" t="str">
        <f t="shared" si="0"/>
        <v>91522</v>
      </c>
      <c r="C7" s="38">
        <v>91522</v>
      </c>
      <c r="D7" t="s">
        <v>23</v>
      </c>
      <c r="E7" t="s">
        <v>22</v>
      </c>
      <c r="F7" s="1">
        <v>7</v>
      </c>
      <c r="G7" s="1" t="s">
        <v>106</v>
      </c>
    </row>
    <row r="8" spans="1:7" x14ac:dyDescent="0.25">
      <c r="A8" t="s">
        <v>113</v>
      </c>
      <c r="B8" t="str">
        <f t="shared" si="0"/>
        <v>90758</v>
      </c>
      <c r="C8" s="38">
        <v>90758</v>
      </c>
      <c r="D8" t="s">
        <v>47</v>
      </c>
      <c r="E8" t="s">
        <v>46</v>
      </c>
      <c r="F8" s="1">
        <v>9</v>
      </c>
      <c r="G8" s="1" t="s">
        <v>106</v>
      </c>
    </row>
    <row r="9" spans="1:7" x14ac:dyDescent="0.25">
      <c r="A9" t="s">
        <v>114</v>
      </c>
      <c r="B9" t="str">
        <f t="shared" si="0"/>
        <v>92192</v>
      </c>
      <c r="C9" s="38">
        <v>92192</v>
      </c>
      <c r="D9" t="s">
        <v>49</v>
      </c>
      <c r="E9" t="s">
        <v>48</v>
      </c>
      <c r="F9" s="1">
        <v>9</v>
      </c>
      <c r="G9" s="1" t="s">
        <v>106</v>
      </c>
    </row>
    <row r="10" spans="1:7" x14ac:dyDescent="0.25">
      <c r="A10" t="s">
        <v>115</v>
      </c>
      <c r="B10" t="str">
        <f t="shared" si="0"/>
        <v>90759</v>
      </c>
      <c r="C10" s="38">
        <v>90759</v>
      </c>
      <c r="D10" t="s">
        <v>50</v>
      </c>
      <c r="E10" t="s">
        <v>26</v>
      </c>
      <c r="F10" s="1">
        <v>8</v>
      </c>
      <c r="G10" s="1" t="s">
        <v>106</v>
      </c>
    </row>
    <row r="11" spans="1:7" x14ac:dyDescent="0.25">
      <c r="A11" t="s">
        <v>116</v>
      </c>
      <c r="B11" t="str">
        <f t="shared" si="0"/>
        <v>90760</v>
      </c>
      <c r="C11" s="38">
        <v>90760</v>
      </c>
      <c r="D11" t="s">
        <v>52</v>
      </c>
      <c r="E11" t="s">
        <v>51</v>
      </c>
      <c r="F11" s="1">
        <v>8</v>
      </c>
      <c r="G11" s="1" t="s">
        <v>106</v>
      </c>
    </row>
    <row r="12" spans="1:7" x14ac:dyDescent="0.25">
      <c r="A12" t="s">
        <v>117</v>
      </c>
      <c r="B12" t="str">
        <f t="shared" si="0"/>
        <v>92193</v>
      </c>
      <c r="C12" s="38">
        <v>92193</v>
      </c>
      <c r="D12" t="s">
        <v>53</v>
      </c>
      <c r="E12" t="s">
        <v>20</v>
      </c>
      <c r="F12" s="1">
        <v>5</v>
      </c>
      <c r="G12" s="1" t="s">
        <v>127</v>
      </c>
    </row>
    <row r="13" spans="1:7" x14ac:dyDescent="0.25">
      <c r="A13" t="s">
        <v>118</v>
      </c>
      <c r="B13" t="str">
        <f t="shared" si="0"/>
        <v>90761</v>
      </c>
      <c r="C13" s="38">
        <v>90761</v>
      </c>
      <c r="D13" t="s">
        <v>25</v>
      </c>
      <c r="E13" t="s">
        <v>24</v>
      </c>
      <c r="F13" s="1">
        <v>9</v>
      </c>
      <c r="G13" s="1" t="s">
        <v>106</v>
      </c>
    </row>
    <row r="14" spans="1:7" x14ac:dyDescent="0.25">
      <c r="A14" t="s">
        <v>119</v>
      </c>
      <c r="B14" t="str">
        <f t="shared" si="0"/>
        <v>90762</v>
      </c>
      <c r="C14" s="38">
        <v>90762</v>
      </c>
      <c r="D14" t="s">
        <v>27</v>
      </c>
      <c r="E14" t="s">
        <v>26</v>
      </c>
      <c r="F14" s="1">
        <v>9</v>
      </c>
      <c r="G14" s="1" t="s">
        <v>106</v>
      </c>
    </row>
    <row r="15" spans="1:7" x14ac:dyDescent="0.25">
      <c r="A15" t="s">
        <v>120</v>
      </c>
      <c r="B15" t="str">
        <f t="shared" si="0"/>
        <v>90902</v>
      </c>
      <c r="C15" s="38">
        <v>90902</v>
      </c>
      <c r="D15" t="s">
        <v>29</v>
      </c>
      <c r="E15" t="s">
        <v>28</v>
      </c>
      <c r="F15" s="1">
        <v>7</v>
      </c>
      <c r="G15" s="1" t="s">
        <v>106</v>
      </c>
    </row>
    <row r="16" spans="1:7" x14ac:dyDescent="0.25">
      <c r="A16" t="s">
        <v>121</v>
      </c>
      <c r="B16" t="str">
        <f t="shared" si="0"/>
        <v>90763</v>
      </c>
      <c r="C16" s="38">
        <v>90763</v>
      </c>
      <c r="D16" t="s">
        <v>31</v>
      </c>
      <c r="E16" t="s">
        <v>30</v>
      </c>
      <c r="F16" s="1">
        <v>8</v>
      </c>
      <c r="G16" s="1" t="s">
        <v>106</v>
      </c>
    </row>
    <row r="17" spans="1:7" x14ac:dyDescent="0.25">
      <c r="A17" t="s">
        <v>122</v>
      </c>
      <c r="B17" t="str">
        <f t="shared" si="0"/>
        <v>90764</v>
      </c>
      <c r="C17" s="38">
        <v>90764</v>
      </c>
      <c r="D17" t="s">
        <v>33</v>
      </c>
      <c r="E17" t="s">
        <v>32</v>
      </c>
      <c r="F17" s="1">
        <v>6</v>
      </c>
      <c r="G17" s="1" t="s">
        <v>106</v>
      </c>
    </row>
    <row r="18" spans="1:7" x14ac:dyDescent="0.25">
      <c r="A18" t="s">
        <v>123</v>
      </c>
      <c r="B18" t="str">
        <f t="shared" si="0"/>
        <v>90765</v>
      </c>
      <c r="C18" s="38">
        <v>90765</v>
      </c>
      <c r="D18" t="s">
        <v>35</v>
      </c>
      <c r="E18" t="s">
        <v>34</v>
      </c>
      <c r="F18" s="1">
        <v>7</v>
      </c>
      <c r="G18" s="1" t="s">
        <v>106</v>
      </c>
    </row>
    <row r="19" spans="1:7" x14ac:dyDescent="0.25">
      <c r="A19" t="s">
        <v>124</v>
      </c>
      <c r="B19" t="str">
        <f t="shared" si="0"/>
        <v>91816</v>
      </c>
      <c r="C19" s="38">
        <v>91816</v>
      </c>
      <c r="D19" t="s">
        <v>55</v>
      </c>
      <c r="E19" t="s">
        <v>54</v>
      </c>
      <c r="F19" s="1">
        <v>8</v>
      </c>
      <c r="G19" s="1" t="s">
        <v>106</v>
      </c>
    </row>
    <row r="20" spans="1:7" x14ac:dyDescent="0.25">
      <c r="A20" t="s">
        <v>125</v>
      </c>
      <c r="B20" t="str">
        <f t="shared" si="0"/>
        <v>90926</v>
      </c>
      <c r="C20" s="38">
        <v>90926</v>
      </c>
      <c r="D20" t="s">
        <v>36</v>
      </c>
      <c r="E20" t="s">
        <v>24</v>
      </c>
      <c r="F20" s="1">
        <v>7</v>
      </c>
      <c r="G20" s="1" t="s">
        <v>106</v>
      </c>
    </row>
    <row r="21" spans="1:7" x14ac:dyDescent="0.25">
      <c r="A21" t="s">
        <v>126</v>
      </c>
      <c r="B21" t="str">
        <f t="shared" si="0"/>
        <v>90768</v>
      </c>
      <c r="C21" s="38">
        <v>90768</v>
      </c>
      <c r="D21" t="s">
        <v>38</v>
      </c>
      <c r="E21" t="s">
        <v>37</v>
      </c>
      <c r="F21" s="1">
        <v>10</v>
      </c>
      <c r="G21" s="1" t="s">
        <v>106</v>
      </c>
    </row>
    <row r="22" spans="1:7" x14ac:dyDescent="0.25">
      <c r="A22" t="s">
        <v>128</v>
      </c>
      <c r="B22" t="str">
        <f t="shared" si="0"/>
        <v>90831</v>
      </c>
      <c r="C22" s="38">
        <v>90831</v>
      </c>
      <c r="D22" t="s">
        <v>57</v>
      </c>
      <c r="E22" t="s">
        <v>56</v>
      </c>
      <c r="F22" s="1">
        <v>6</v>
      </c>
      <c r="G22" s="1" t="s">
        <v>106</v>
      </c>
    </row>
    <row r="23" spans="1:7" x14ac:dyDescent="0.25">
      <c r="A23" t="s">
        <v>129</v>
      </c>
      <c r="B23" t="str">
        <f t="shared" si="0"/>
        <v>90770</v>
      </c>
      <c r="C23" s="38">
        <v>90770</v>
      </c>
      <c r="D23" t="s">
        <v>59</v>
      </c>
      <c r="E23" t="s">
        <v>58</v>
      </c>
      <c r="F23" s="1">
        <v>8</v>
      </c>
      <c r="G23" s="1" t="s">
        <v>106</v>
      </c>
    </row>
    <row r="24" spans="1:7" x14ac:dyDescent="0.25">
      <c r="A24" t="s">
        <v>130</v>
      </c>
      <c r="B24" t="str">
        <f t="shared" si="0"/>
        <v>85146</v>
      </c>
      <c r="C24" s="38">
        <v>85146</v>
      </c>
      <c r="D24" t="s">
        <v>83</v>
      </c>
      <c r="E24" t="s">
        <v>24</v>
      </c>
      <c r="F24" s="1">
        <v>8</v>
      </c>
      <c r="G24" s="1" t="s">
        <v>106</v>
      </c>
    </row>
    <row r="25" spans="1:7" x14ac:dyDescent="0.25">
      <c r="A25" t="s">
        <v>131</v>
      </c>
      <c r="B25" t="str">
        <f t="shared" si="0"/>
        <v>90774</v>
      </c>
      <c r="C25" s="38">
        <v>90774</v>
      </c>
      <c r="D25" t="s">
        <v>62</v>
      </c>
      <c r="E25" t="s">
        <v>34</v>
      </c>
      <c r="F25" s="1">
        <v>2</v>
      </c>
      <c r="G25" s="1" t="s">
        <v>127</v>
      </c>
    </row>
    <row r="26" spans="1:7" x14ac:dyDescent="0.25">
      <c r="A26" t="s">
        <v>132</v>
      </c>
      <c r="B26" t="str">
        <f t="shared" si="0"/>
        <v>90773</v>
      </c>
      <c r="C26" s="38">
        <v>90773</v>
      </c>
      <c r="D26" t="s">
        <v>64</v>
      </c>
      <c r="E26" t="s">
        <v>63</v>
      </c>
      <c r="F26" s="1">
        <v>9</v>
      </c>
      <c r="G26" s="1" t="s">
        <v>106</v>
      </c>
    </row>
    <row r="27" spans="1:7" x14ac:dyDescent="0.25">
      <c r="A27" t="s">
        <v>133</v>
      </c>
      <c r="B27" t="str">
        <f t="shared" si="0"/>
        <v>90775</v>
      </c>
      <c r="C27" s="38">
        <v>90775</v>
      </c>
      <c r="D27" t="s">
        <v>66</v>
      </c>
      <c r="E27" t="s">
        <v>65</v>
      </c>
      <c r="F27" s="1">
        <v>8</v>
      </c>
      <c r="G27" s="1" t="s">
        <v>106</v>
      </c>
    </row>
    <row r="28" spans="1:7" x14ac:dyDescent="0.25">
      <c r="A28" t="s">
        <v>134</v>
      </c>
      <c r="B28" t="str">
        <f t="shared" si="0"/>
        <v>90776</v>
      </c>
      <c r="C28" s="38">
        <v>90776</v>
      </c>
      <c r="D28" t="s">
        <v>85</v>
      </c>
      <c r="E28" t="s">
        <v>84</v>
      </c>
      <c r="F28" s="1">
        <v>6</v>
      </c>
      <c r="G28" s="1" t="s">
        <v>106</v>
      </c>
    </row>
    <row r="29" spans="1:7" x14ac:dyDescent="0.25">
      <c r="A29" t="s">
        <v>135</v>
      </c>
      <c r="B29" t="str">
        <f t="shared" si="0"/>
        <v>90777</v>
      </c>
      <c r="C29" s="38">
        <v>90777</v>
      </c>
      <c r="D29" t="s">
        <v>68</v>
      </c>
      <c r="E29" t="s">
        <v>67</v>
      </c>
      <c r="F29" s="1">
        <v>9</v>
      </c>
      <c r="G29" s="1" t="s">
        <v>106</v>
      </c>
    </row>
    <row r="30" spans="1:7" x14ac:dyDescent="0.25">
      <c r="A30" t="s">
        <v>136</v>
      </c>
      <c r="B30" t="str">
        <f t="shared" si="0"/>
        <v>92011</v>
      </c>
      <c r="C30" s="38">
        <v>92011</v>
      </c>
      <c r="D30" t="s">
        <v>70</v>
      </c>
      <c r="E30" t="s">
        <v>69</v>
      </c>
      <c r="F30" s="1">
        <v>8</v>
      </c>
      <c r="G30" s="1" t="s">
        <v>106</v>
      </c>
    </row>
    <row r="31" spans="1:7" x14ac:dyDescent="0.25">
      <c r="A31" t="s">
        <v>137</v>
      </c>
      <c r="B31" t="str">
        <f t="shared" si="0"/>
        <v>90779</v>
      </c>
      <c r="C31" s="38">
        <v>90779</v>
      </c>
      <c r="D31" t="s">
        <v>72</v>
      </c>
      <c r="E31" t="s">
        <v>71</v>
      </c>
      <c r="F31" s="1">
        <v>7</v>
      </c>
      <c r="G31" s="1" t="s">
        <v>106</v>
      </c>
    </row>
    <row r="32" spans="1:7" x14ac:dyDescent="0.25">
      <c r="A32" t="s">
        <v>138</v>
      </c>
      <c r="B32" t="str">
        <f t="shared" si="0"/>
        <v>92012</v>
      </c>
      <c r="C32" s="38">
        <v>92012</v>
      </c>
      <c r="D32" t="s">
        <v>86</v>
      </c>
      <c r="E32" t="s">
        <v>69</v>
      </c>
      <c r="F32" s="1">
        <v>8</v>
      </c>
      <c r="G32" s="1" t="s">
        <v>106</v>
      </c>
    </row>
    <row r="33" spans="1:7" x14ac:dyDescent="0.25">
      <c r="A33" t="s">
        <v>139</v>
      </c>
      <c r="B33" t="str">
        <f t="shared" si="0"/>
        <v>89294</v>
      </c>
      <c r="C33" s="38">
        <v>89294</v>
      </c>
      <c r="D33" t="s">
        <v>92</v>
      </c>
      <c r="E33" t="s">
        <v>77</v>
      </c>
      <c r="F33" s="1">
        <v>6</v>
      </c>
      <c r="G33" s="1" t="s">
        <v>106</v>
      </c>
    </row>
    <row r="34" spans="1:7" x14ac:dyDescent="0.25">
      <c r="A34" t="s">
        <v>140</v>
      </c>
      <c r="B34" t="str">
        <f t="shared" si="0"/>
        <v>90780</v>
      </c>
      <c r="C34" s="38">
        <v>90780</v>
      </c>
      <c r="D34" t="s">
        <v>74</v>
      </c>
      <c r="E34" t="s">
        <v>73</v>
      </c>
      <c r="F34" s="1">
        <v>8</v>
      </c>
      <c r="G34" s="1" t="s">
        <v>106</v>
      </c>
    </row>
    <row r="35" spans="1:7" x14ac:dyDescent="0.25">
      <c r="A35" t="s">
        <v>141</v>
      </c>
      <c r="B35" t="str">
        <f t="shared" si="0"/>
        <v>91608</v>
      </c>
      <c r="C35" s="38">
        <v>91608</v>
      </c>
      <c r="D35" t="s">
        <v>61</v>
      </c>
      <c r="E35" t="s">
        <v>60</v>
      </c>
      <c r="F35" s="1">
        <v>8</v>
      </c>
      <c r="G35" s="1" t="s">
        <v>106</v>
      </c>
    </row>
    <row r="36" spans="1:7" x14ac:dyDescent="0.25">
      <c r="A36" t="s">
        <v>142</v>
      </c>
      <c r="B36" t="str">
        <f t="shared" si="0"/>
        <v>92197</v>
      </c>
      <c r="C36" s="38">
        <v>92197</v>
      </c>
      <c r="D36" t="s">
        <v>87</v>
      </c>
      <c r="E36" t="s">
        <v>56</v>
      </c>
      <c r="F36" s="1">
        <v>7</v>
      </c>
      <c r="G36" s="1" t="s">
        <v>106</v>
      </c>
    </row>
    <row r="37" spans="1:7" x14ac:dyDescent="0.25">
      <c r="A37" t="s">
        <v>143</v>
      </c>
      <c r="B37" t="str">
        <f t="shared" si="0"/>
        <v>90786</v>
      </c>
      <c r="C37" s="38">
        <v>90786</v>
      </c>
      <c r="D37" t="s">
        <v>76</v>
      </c>
      <c r="E37" t="s">
        <v>75</v>
      </c>
      <c r="F37" s="1">
        <v>8</v>
      </c>
      <c r="G37" s="1" t="s">
        <v>106</v>
      </c>
    </row>
    <row r="38" spans="1:7" x14ac:dyDescent="0.25">
      <c r="A38" t="s">
        <v>144</v>
      </c>
      <c r="B38" t="str">
        <f t="shared" si="0"/>
        <v>90788</v>
      </c>
      <c r="C38" s="38">
        <v>90788</v>
      </c>
      <c r="D38" t="s">
        <v>78</v>
      </c>
      <c r="E38" t="s">
        <v>77</v>
      </c>
      <c r="F38" s="1">
        <v>6</v>
      </c>
      <c r="G38" s="1" t="s">
        <v>106</v>
      </c>
    </row>
    <row r="39" spans="1:7" x14ac:dyDescent="0.25">
      <c r="A39" t="s">
        <v>148</v>
      </c>
      <c r="B39" t="str">
        <f t="shared" si="0"/>
        <v>90790</v>
      </c>
      <c r="C39" s="38">
        <v>90790</v>
      </c>
      <c r="D39" t="s">
        <v>79</v>
      </c>
      <c r="E39" t="s">
        <v>24</v>
      </c>
      <c r="F39" s="1">
        <v>8</v>
      </c>
      <c r="G39" s="1" t="s">
        <v>106</v>
      </c>
    </row>
    <row r="40" spans="1:7" x14ac:dyDescent="0.25">
      <c r="A40" t="s">
        <v>149</v>
      </c>
      <c r="B40" t="str">
        <f t="shared" si="0"/>
        <v>90791</v>
      </c>
      <c r="C40" s="38">
        <v>90791</v>
      </c>
      <c r="D40" t="s">
        <v>89</v>
      </c>
      <c r="E40" t="s">
        <v>60</v>
      </c>
      <c r="F40" s="1">
        <v>5</v>
      </c>
      <c r="G40" s="1" t="s">
        <v>127</v>
      </c>
    </row>
    <row r="41" spans="1:7" x14ac:dyDescent="0.25">
      <c r="A41" t="s">
        <v>150</v>
      </c>
      <c r="B41" t="str">
        <f t="shared" si="0"/>
        <v>90792</v>
      </c>
      <c r="C41" s="38">
        <v>90792</v>
      </c>
      <c r="D41" t="s">
        <v>80</v>
      </c>
      <c r="E41" t="s">
        <v>63</v>
      </c>
      <c r="F41" s="1">
        <v>6</v>
      </c>
      <c r="G41" s="1" t="s">
        <v>106</v>
      </c>
    </row>
    <row r="42" spans="1:7" x14ac:dyDescent="0.25">
      <c r="A42" t="s">
        <v>151</v>
      </c>
      <c r="B42" t="str">
        <f t="shared" si="0"/>
        <v>89611</v>
      </c>
      <c r="C42" s="38">
        <v>89611</v>
      </c>
      <c r="D42" t="s">
        <v>81</v>
      </c>
      <c r="E42" t="s">
        <v>24</v>
      </c>
      <c r="F42" s="1">
        <v>6</v>
      </c>
      <c r="G42" s="1" t="s">
        <v>106</v>
      </c>
    </row>
    <row r="43" spans="1:7" x14ac:dyDescent="0.25">
      <c r="A43" t="s">
        <v>152</v>
      </c>
      <c r="B43" t="str">
        <f t="shared" si="0"/>
        <v>92232</v>
      </c>
      <c r="C43" s="38">
        <v>92232</v>
      </c>
      <c r="D43" t="s">
        <v>39</v>
      </c>
      <c r="E43" t="s">
        <v>34</v>
      </c>
      <c r="F43" s="1">
        <v>5</v>
      </c>
      <c r="G43" s="1" t="s">
        <v>127</v>
      </c>
    </row>
    <row r="44" spans="1:7" x14ac:dyDescent="0.25">
      <c r="A44" t="s">
        <v>153</v>
      </c>
      <c r="B44" t="str">
        <f t="shared" si="0"/>
        <v>90794</v>
      </c>
      <c r="C44" s="38">
        <v>90794</v>
      </c>
      <c r="D44" t="s">
        <v>82</v>
      </c>
      <c r="E44" t="s">
        <v>30</v>
      </c>
      <c r="F44" s="1">
        <v>5</v>
      </c>
      <c r="G44" s="1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1" workbookViewId="0">
      <selection activeCell="E30" sqref="E30"/>
    </sheetView>
  </sheetViews>
  <sheetFormatPr defaultRowHeight="15" x14ac:dyDescent="0.25"/>
  <cols>
    <col min="1" max="1" width="3.5703125" customWidth="1"/>
    <col min="2" max="2" width="14.42578125" customWidth="1"/>
    <col min="3" max="3" width="12.140625" customWidth="1"/>
    <col min="4" max="4" width="7" customWidth="1"/>
    <col min="5" max="10" width="9.140625" style="1" customWidth="1"/>
  </cols>
  <sheetData>
    <row r="1" spans="1:10" ht="13.5" customHeight="1" x14ac:dyDescent="0.25">
      <c r="A1" s="2"/>
      <c r="B1" s="4" t="s">
        <v>0</v>
      </c>
      <c r="C1" s="4" t="s">
        <v>1</v>
      </c>
      <c r="D1" s="4"/>
      <c r="E1" s="3" t="s">
        <v>10</v>
      </c>
      <c r="F1" s="3"/>
      <c r="G1" s="3" t="s">
        <v>14</v>
      </c>
      <c r="H1" s="3"/>
      <c r="I1" s="3" t="s">
        <v>18</v>
      </c>
      <c r="J1" s="3"/>
    </row>
    <row r="2" spans="1:10" ht="12.75" customHeight="1" thickBot="1" x14ac:dyDescent="0.3">
      <c r="A2" s="5" t="s">
        <v>5</v>
      </c>
      <c r="B2" s="6" t="s">
        <v>6</v>
      </c>
      <c r="C2" s="6" t="s">
        <v>7</v>
      </c>
      <c r="D2" s="7" t="s">
        <v>19</v>
      </c>
      <c r="E2" s="8" t="s">
        <v>15</v>
      </c>
      <c r="F2" s="8" t="s">
        <v>16</v>
      </c>
      <c r="G2" s="8" t="s">
        <v>15</v>
      </c>
      <c r="H2" s="8" t="s">
        <v>16</v>
      </c>
      <c r="I2" s="8" t="s">
        <v>15</v>
      </c>
      <c r="J2" s="8" t="s">
        <v>16</v>
      </c>
    </row>
    <row r="3" spans="1:10" ht="15" customHeight="1" thickBot="1" x14ac:dyDescent="0.3">
      <c r="A3" s="57"/>
      <c r="B3" s="58" t="s">
        <v>2</v>
      </c>
      <c r="C3" s="58"/>
      <c r="D3" s="58"/>
      <c r="E3" s="19"/>
      <c r="F3" s="19"/>
      <c r="G3" s="19"/>
      <c r="H3" s="19"/>
      <c r="I3" s="19"/>
      <c r="J3" s="19"/>
    </row>
    <row r="4" spans="1:10" s="9" customFormat="1" ht="24.95" customHeight="1" x14ac:dyDescent="0.25">
      <c r="A4" s="53">
        <v>1</v>
      </c>
      <c r="B4" s="54" t="s">
        <v>21</v>
      </c>
      <c r="C4" s="54" t="s">
        <v>20</v>
      </c>
      <c r="D4" s="55">
        <v>90751</v>
      </c>
      <c r="E4" s="42" t="s">
        <v>100</v>
      </c>
      <c r="F4" s="22"/>
      <c r="G4" s="22" t="s">
        <v>100</v>
      </c>
      <c r="H4" s="18"/>
      <c r="I4" s="22" t="s">
        <v>100</v>
      </c>
      <c r="J4" s="18"/>
    </row>
    <row r="5" spans="1:10" s="9" customFormat="1" ht="24.95" customHeight="1" x14ac:dyDescent="0.25">
      <c r="A5" s="10">
        <v>2</v>
      </c>
      <c r="B5" s="13" t="s">
        <v>41</v>
      </c>
      <c r="C5" s="13" t="s">
        <v>40</v>
      </c>
      <c r="D5" s="14">
        <v>90752</v>
      </c>
      <c r="E5" s="44" t="s">
        <v>100</v>
      </c>
      <c r="F5" s="24"/>
      <c r="G5" s="24" t="s">
        <v>100</v>
      </c>
      <c r="H5" s="13"/>
      <c r="I5" s="24" t="s">
        <v>100</v>
      </c>
      <c r="J5" s="13"/>
    </row>
    <row r="6" spans="1:10" s="9" customFormat="1" ht="24.95" customHeight="1" x14ac:dyDescent="0.25">
      <c r="A6" s="10">
        <v>3</v>
      </c>
      <c r="B6" s="13" t="s">
        <v>43</v>
      </c>
      <c r="C6" s="13" t="s">
        <v>42</v>
      </c>
      <c r="D6" s="14">
        <v>90754</v>
      </c>
      <c r="E6" s="44" t="s">
        <v>100</v>
      </c>
      <c r="F6" s="24"/>
      <c r="G6" s="24" t="s">
        <v>100</v>
      </c>
      <c r="H6" s="13"/>
      <c r="I6" s="24" t="s">
        <v>100</v>
      </c>
      <c r="J6" s="13"/>
    </row>
    <row r="7" spans="1:10" s="9" customFormat="1" ht="24.95" customHeight="1" x14ac:dyDescent="0.25">
      <c r="A7" s="10">
        <v>4</v>
      </c>
      <c r="B7" s="13" t="s">
        <v>45</v>
      </c>
      <c r="C7" s="13" t="s">
        <v>44</v>
      </c>
      <c r="D7" s="14">
        <v>90755</v>
      </c>
      <c r="E7" s="44" t="s">
        <v>100</v>
      </c>
      <c r="F7" s="24"/>
      <c r="G7" s="24" t="s">
        <v>100</v>
      </c>
      <c r="H7" s="13"/>
      <c r="I7" s="24" t="s">
        <v>100</v>
      </c>
      <c r="J7" s="13"/>
    </row>
    <row r="8" spans="1:10" s="9" customFormat="1" ht="24.95" customHeight="1" x14ac:dyDescent="0.25">
      <c r="A8" s="10">
        <v>5</v>
      </c>
      <c r="B8" s="13" t="s">
        <v>23</v>
      </c>
      <c r="C8" s="13" t="s">
        <v>22</v>
      </c>
      <c r="D8" s="14">
        <v>91522</v>
      </c>
      <c r="E8" s="44" t="s">
        <v>100</v>
      </c>
      <c r="F8" s="24"/>
      <c r="G8" s="24" t="s">
        <v>100</v>
      </c>
      <c r="H8" s="13"/>
      <c r="I8" s="24" t="s">
        <v>100</v>
      </c>
      <c r="J8" s="13"/>
    </row>
    <row r="9" spans="1:10" s="9" customFormat="1" ht="24.95" customHeight="1" x14ac:dyDescent="0.25">
      <c r="A9" s="10">
        <v>6</v>
      </c>
      <c r="B9" s="13" t="s">
        <v>47</v>
      </c>
      <c r="C9" s="13" t="s">
        <v>46</v>
      </c>
      <c r="D9" s="14">
        <v>90758</v>
      </c>
      <c r="E9" s="44" t="s">
        <v>100</v>
      </c>
      <c r="F9" s="24"/>
      <c r="G9" s="24" t="s">
        <v>100</v>
      </c>
      <c r="H9" s="13"/>
      <c r="I9" s="24" t="s">
        <v>100</v>
      </c>
      <c r="J9" s="13"/>
    </row>
    <row r="10" spans="1:10" s="9" customFormat="1" ht="24.95" customHeight="1" x14ac:dyDescent="0.25">
      <c r="A10" s="10">
        <v>7</v>
      </c>
      <c r="B10" s="13" t="s">
        <v>25</v>
      </c>
      <c r="C10" s="13" t="s">
        <v>24</v>
      </c>
      <c r="D10" s="14">
        <v>90761</v>
      </c>
      <c r="E10" s="44" t="s">
        <v>100</v>
      </c>
      <c r="F10" s="24"/>
      <c r="G10" s="24" t="s">
        <v>100</v>
      </c>
      <c r="H10" s="13"/>
      <c r="I10" s="24" t="s">
        <v>100</v>
      </c>
      <c r="J10" s="13"/>
    </row>
    <row r="11" spans="1:10" s="9" customFormat="1" ht="24.95" customHeight="1" x14ac:dyDescent="0.25">
      <c r="A11" s="10">
        <v>8</v>
      </c>
      <c r="B11" s="13" t="s">
        <v>27</v>
      </c>
      <c r="C11" s="13" t="s">
        <v>26</v>
      </c>
      <c r="D11" s="14">
        <v>90762</v>
      </c>
      <c r="E11" s="44" t="s">
        <v>100</v>
      </c>
      <c r="F11" s="24"/>
      <c r="G11" s="24" t="s">
        <v>100</v>
      </c>
      <c r="H11" s="13"/>
      <c r="I11" s="24" t="s">
        <v>100</v>
      </c>
      <c r="J11" s="13"/>
    </row>
    <row r="12" spans="1:10" s="9" customFormat="1" ht="24.95" customHeight="1" x14ac:dyDescent="0.25">
      <c r="A12" s="10">
        <v>9</v>
      </c>
      <c r="B12" s="13" t="s">
        <v>29</v>
      </c>
      <c r="C12" s="13" t="s">
        <v>28</v>
      </c>
      <c r="D12" s="14">
        <v>90902</v>
      </c>
      <c r="E12" s="44" t="s">
        <v>100</v>
      </c>
      <c r="F12" s="24"/>
      <c r="G12" s="24" t="s">
        <v>100</v>
      </c>
      <c r="H12" s="13"/>
      <c r="I12" s="24" t="s">
        <v>100</v>
      </c>
      <c r="J12" s="13"/>
    </row>
    <row r="13" spans="1:10" s="9" customFormat="1" ht="24.95" customHeight="1" x14ac:dyDescent="0.25">
      <c r="A13" s="10">
        <v>10</v>
      </c>
      <c r="B13" s="13" t="s">
        <v>31</v>
      </c>
      <c r="C13" s="13" t="s">
        <v>30</v>
      </c>
      <c r="D13" s="14">
        <v>90763</v>
      </c>
      <c r="E13" s="44" t="s">
        <v>100</v>
      </c>
      <c r="F13" s="24"/>
      <c r="G13" s="24" t="s">
        <v>100</v>
      </c>
      <c r="H13" s="13"/>
      <c r="I13" s="24" t="s">
        <v>100</v>
      </c>
      <c r="J13" s="13"/>
    </row>
    <row r="14" spans="1:10" s="9" customFormat="1" ht="24.95" customHeight="1" x14ac:dyDescent="0.25">
      <c r="A14" s="10">
        <v>11</v>
      </c>
      <c r="B14" s="13" t="s">
        <v>33</v>
      </c>
      <c r="C14" s="13" t="s">
        <v>32</v>
      </c>
      <c r="D14" s="14">
        <v>90764</v>
      </c>
      <c r="E14" s="44" t="s">
        <v>100</v>
      </c>
      <c r="F14" s="24"/>
      <c r="G14" s="24" t="s">
        <v>100</v>
      </c>
      <c r="H14" s="13"/>
      <c r="I14" s="24" t="s">
        <v>100</v>
      </c>
      <c r="J14" s="13"/>
    </row>
    <row r="15" spans="1:10" s="9" customFormat="1" ht="24.95" customHeight="1" x14ac:dyDescent="0.25">
      <c r="A15" s="10">
        <v>12</v>
      </c>
      <c r="B15" s="13" t="s">
        <v>35</v>
      </c>
      <c r="C15" s="13" t="s">
        <v>34</v>
      </c>
      <c r="D15" s="14">
        <v>90765</v>
      </c>
      <c r="E15" s="44" t="s">
        <v>100</v>
      </c>
      <c r="F15" s="24"/>
      <c r="G15" s="24" t="s">
        <v>100</v>
      </c>
      <c r="H15" s="13"/>
      <c r="I15" s="24" t="s">
        <v>100</v>
      </c>
      <c r="J15" s="13"/>
    </row>
    <row r="16" spans="1:10" s="9" customFormat="1" ht="24.95" customHeight="1" x14ac:dyDescent="0.25">
      <c r="A16" s="10">
        <v>13</v>
      </c>
      <c r="B16" s="13" t="s">
        <v>36</v>
      </c>
      <c r="C16" s="13" t="s">
        <v>24</v>
      </c>
      <c r="D16" s="14">
        <v>90926</v>
      </c>
      <c r="E16" s="44" t="s">
        <v>100</v>
      </c>
      <c r="F16" s="24"/>
      <c r="G16" s="24" t="s">
        <v>100</v>
      </c>
      <c r="H16" s="13"/>
      <c r="I16" s="24" t="s">
        <v>100</v>
      </c>
      <c r="J16" s="13"/>
    </row>
    <row r="17" spans="1:10" s="9" customFormat="1" ht="24.95" customHeight="1" x14ac:dyDescent="0.25">
      <c r="A17" s="10">
        <v>14</v>
      </c>
      <c r="B17" s="13" t="s">
        <v>38</v>
      </c>
      <c r="C17" s="13" t="s">
        <v>37</v>
      </c>
      <c r="D17" s="14">
        <v>90768</v>
      </c>
      <c r="E17" s="44" t="s">
        <v>100</v>
      </c>
      <c r="F17" s="24"/>
      <c r="G17" s="24" t="s">
        <v>100</v>
      </c>
      <c r="H17" s="13"/>
      <c r="I17" s="24" t="s">
        <v>100</v>
      </c>
      <c r="J17" s="13"/>
    </row>
    <row r="18" spans="1:10" s="9" customFormat="1" ht="24.95" customHeight="1" thickBot="1" x14ac:dyDescent="0.3">
      <c r="A18" s="60">
        <v>15</v>
      </c>
      <c r="B18" s="61" t="s">
        <v>39</v>
      </c>
      <c r="C18" s="61" t="s">
        <v>34</v>
      </c>
      <c r="D18" s="62">
        <v>92232</v>
      </c>
      <c r="E18" s="46" t="s">
        <v>100</v>
      </c>
      <c r="F18" s="26"/>
      <c r="G18" s="26" t="s">
        <v>100</v>
      </c>
      <c r="H18" s="15"/>
      <c r="I18" s="26" t="s">
        <v>100</v>
      </c>
      <c r="J18" s="15"/>
    </row>
    <row r="19" spans="1:10" ht="15" customHeight="1" thickBot="1" x14ac:dyDescent="0.3">
      <c r="A19" s="57"/>
      <c r="B19" s="58" t="s">
        <v>3</v>
      </c>
      <c r="C19" s="58"/>
      <c r="D19" s="58"/>
      <c r="E19" s="19"/>
      <c r="F19" s="19"/>
      <c r="G19" s="19"/>
      <c r="H19" s="19"/>
      <c r="I19" s="19"/>
      <c r="J19" s="19"/>
    </row>
    <row r="20" spans="1:10" s="9" customFormat="1" ht="24.95" customHeight="1" x14ac:dyDescent="0.25">
      <c r="A20" s="53">
        <v>1</v>
      </c>
      <c r="B20" s="54" t="s">
        <v>49</v>
      </c>
      <c r="C20" s="54" t="s">
        <v>48</v>
      </c>
      <c r="D20" s="55">
        <v>92192</v>
      </c>
      <c r="E20" s="39" t="s">
        <v>100</v>
      </c>
      <c r="F20" s="22"/>
      <c r="G20" s="22" t="s">
        <v>100</v>
      </c>
      <c r="H20" s="18"/>
      <c r="I20" s="39" t="s">
        <v>100</v>
      </c>
      <c r="J20" s="18"/>
    </row>
    <row r="21" spans="1:10" s="9" customFormat="1" ht="24.95" customHeight="1" x14ac:dyDescent="0.25">
      <c r="A21" s="10">
        <v>2</v>
      </c>
      <c r="B21" s="13" t="s">
        <v>50</v>
      </c>
      <c r="C21" s="13" t="s">
        <v>26</v>
      </c>
      <c r="D21" s="14">
        <v>90759</v>
      </c>
      <c r="E21" s="40" t="s">
        <v>100</v>
      </c>
      <c r="F21" s="24"/>
      <c r="G21" s="24" t="s">
        <v>100</v>
      </c>
      <c r="H21" s="13"/>
      <c r="I21" s="40" t="s">
        <v>100</v>
      </c>
      <c r="J21" s="13"/>
    </row>
    <row r="22" spans="1:10" s="9" customFormat="1" ht="24.95" customHeight="1" x14ac:dyDescent="0.25">
      <c r="A22" s="10">
        <v>3</v>
      </c>
      <c r="B22" s="13" t="s">
        <v>52</v>
      </c>
      <c r="C22" s="13" t="s">
        <v>51</v>
      </c>
      <c r="D22" s="14">
        <v>90760</v>
      </c>
      <c r="E22" s="40" t="s">
        <v>100</v>
      </c>
      <c r="F22" s="24"/>
      <c r="G22" s="24" t="s">
        <v>100</v>
      </c>
      <c r="H22" s="13"/>
      <c r="I22" s="40" t="s">
        <v>100</v>
      </c>
      <c r="J22" s="13"/>
    </row>
    <row r="23" spans="1:10" s="9" customFormat="1" ht="24.95" customHeight="1" x14ac:dyDescent="0.25">
      <c r="A23" s="10">
        <v>4</v>
      </c>
      <c r="B23" s="13" t="s">
        <v>53</v>
      </c>
      <c r="C23" s="13" t="s">
        <v>20</v>
      </c>
      <c r="D23" s="14">
        <v>92193</v>
      </c>
      <c r="E23" s="40" t="s">
        <v>100</v>
      </c>
      <c r="F23" s="24"/>
      <c r="G23" s="24" t="s">
        <v>100</v>
      </c>
      <c r="H23" s="13"/>
      <c r="I23" s="40" t="s">
        <v>100</v>
      </c>
      <c r="J23" s="13"/>
    </row>
    <row r="24" spans="1:10" s="9" customFormat="1" ht="24.95" customHeight="1" x14ac:dyDescent="0.25">
      <c r="A24" s="10">
        <v>5</v>
      </c>
      <c r="B24" s="13" t="s">
        <v>55</v>
      </c>
      <c r="C24" s="13" t="s">
        <v>54</v>
      </c>
      <c r="D24" s="14">
        <v>91816</v>
      </c>
      <c r="E24" s="40" t="s">
        <v>100</v>
      </c>
      <c r="F24" s="24"/>
      <c r="G24" s="24" t="s">
        <v>100</v>
      </c>
      <c r="H24" s="13"/>
      <c r="I24" s="40" t="s">
        <v>100</v>
      </c>
      <c r="J24" s="13"/>
    </row>
    <row r="25" spans="1:10" s="9" customFormat="1" ht="24.95" customHeight="1" x14ac:dyDescent="0.25">
      <c r="A25" s="10">
        <v>6</v>
      </c>
      <c r="B25" s="13" t="s">
        <v>57</v>
      </c>
      <c r="C25" s="13" t="s">
        <v>56</v>
      </c>
      <c r="D25" s="14">
        <v>90831</v>
      </c>
      <c r="E25" s="40" t="s">
        <v>100</v>
      </c>
      <c r="F25" s="24"/>
      <c r="G25" s="24" t="s">
        <v>100</v>
      </c>
      <c r="H25" s="13"/>
      <c r="I25" s="40" t="s">
        <v>100</v>
      </c>
      <c r="J25" s="13"/>
    </row>
    <row r="26" spans="1:10" s="9" customFormat="1" ht="24.95" customHeight="1" x14ac:dyDescent="0.25">
      <c r="A26" s="10">
        <v>7</v>
      </c>
      <c r="B26" s="13" t="s">
        <v>59</v>
      </c>
      <c r="C26" s="13" t="s">
        <v>58</v>
      </c>
      <c r="D26" s="14">
        <v>90770</v>
      </c>
      <c r="E26" s="40" t="s">
        <v>100</v>
      </c>
      <c r="F26" s="24"/>
      <c r="G26" s="24" t="s">
        <v>100</v>
      </c>
      <c r="H26" s="13"/>
      <c r="I26" s="40" t="s">
        <v>100</v>
      </c>
      <c r="J26" s="13"/>
    </row>
    <row r="27" spans="1:10" s="9" customFormat="1" ht="24.95" customHeight="1" x14ac:dyDescent="0.25">
      <c r="A27" s="10">
        <v>8</v>
      </c>
      <c r="B27" s="13" t="s">
        <v>62</v>
      </c>
      <c r="C27" s="13" t="s">
        <v>34</v>
      </c>
      <c r="D27" s="14">
        <v>90774</v>
      </c>
      <c r="E27" s="40" t="s">
        <v>100</v>
      </c>
      <c r="F27" s="24"/>
      <c r="G27" s="24" t="s">
        <v>100</v>
      </c>
      <c r="H27" s="13"/>
      <c r="I27" s="40" t="s">
        <v>100</v>
      </c>
      <c r="J27" s="13"/>
    </row>
    <row r="28" spans="1:10" s="9" customFormat="1" ht="24.95" customHeight="1" x14ac:dyDescent="0.25">
      <c r="A28" s="10">
        <v>9</v>
      </c>
      <c r="B28" s="13" t="s">
        <v>64</v>
      </c>
      <c r="C28" s="13" t="s">
        <v>63</v>
      </c>
      <c r="D28" s="14">
        <v>90773</v>
      </c>
      <c r="E28" s="40" t="s">
        <v>100</v>
      </c>
      <c r="F28" s="24"/>
      <c r="G28" s="24" t="s">
        <v>100</v>
      </c>
      <c r="H28" s="13"/>
      <c r="I28" s="40" t="s">
        <v>100</v>
      </c>
      <c r="J28" s="13"/>
    </row>
    <row r="29" spans="1:10" s="9" customFormat="1" ht="24.95" customHeight="1" x14ac:dyDescent="0.25">
      <c r="A29" s="10">
        <v>10</v>
      </c>
      <c r="B29" s="13" t="s">
        <v>66</v>
      </c>
      <c r="C29" s="13" t="s">
        <v>65</v>
      </c>
      <c r="D29" s="14">
        <v>90775</v>
      </c>
      <c r="E29" s="74" t="s">
        <v>100</v>
      </c>
      <c r="F29" s="24"/>
      <c r="G29" s="24" t="s">
        <v>100</v>
      </c>
      <c r="H29" s="13"/>
      <c r="I29" s="40" t="s">
        <v>100</v>
      </c>
      <c r="J29" s="13"/>
    </row>
    <row r="30" spans="1:10" s="9" customFormat="1" ht="24.95" customHeight="1" x14ac:dyDescent="0.25">
      <c r="A30" s="10">
        <v>11</v>
      </c>
      <c r="B30" s="13" t="s">
        <v>68</v>
      </c>
      <c r="C30" s="13" t="s">
        <v>67</v>
      </c>
      <c r="D30" s="14">
        <v>90777</v>
      </c>
      <c r="E30" s="40" t="s">
        <v>100</v>
      </c>
      <c r="F30" s="24"/>
      <c r="G30" s="24" t="s">
        <v>100</v>
      </c>
      <c r="H30" s="13"/>
      <c r="I30" s="40" t="s">
        <v>100</v>
      </c>
      <c r="J30" s="13"/>
    </row>
    <row r="31" spans="1:10" s="9" customFormat="1" ht="24.95" customHeight="1" x14ac:dyDescent="0.25">
      <c r="A31" s="10">
        <v>12</v>
      </c>
      <c r="B31" s="13" t="s">
        <v>70</v>
      </c>
      <c r="C31" s="13" t="s">
        <v>69</v>
      </c>
      <c r="D31" s="14">
        <v>92011</v>
      </c>
      <c r="E31" s="40" t="s">
        <v>100</v>
      </c>
      <c r="F31" s="24"/>
      <c r="G31" s="24" t="s">
        <v>100</v>
      </c>
      <c r="H31" s="13"/>
      <c r="I31" s="40" t="s">
        <v>100</v>
      </c>
      <c r="J31" s="13"/>
    </row>
    <row r="32" spans="1:10" s="9" customFormat="1" ht="24.95" customHeight="1" x14ac:dyDescent="0.25">
      <c r="A32" s="10">
        <v>13</v>
      </c>
      <c r="B32" s="13" t="s">
        <v>72</v>
      </c>
      <c r="C32" s="13" t="s">
        <v>71</v>
      </c>
      <c r="D32" s="14">
        <v>90779</v>
      </c>
      <c r="E32" s="40" t="s">
        <v>100</v>
      </c>
      <c r="F32" s="24"/>
      <c r="G32" s="24" t="s">
        <v>100</v>
      </c>
      <c r="H32" s="13"/>
      <c r="I32" s="40" t="s">
        <v>100</v>
      </c>
      <c r="J32" s="13"/>
    </row>
    <row r="33" spans="1:10" s="9" customFormat="1" ht="24.95" customHeight="1" x14ac:dyDescent="0.25">
      <c r="A33" s="10">
        <v>14</v>
      </c>
      <c r="B33" s="13" t="s">
        <v>74</v>
      </c>
      <c r="C33" s="13" t="s">
        <v>73</v>
      </c>
      <c r="D33" s="14">
        <v>90780</v>
      </c>
      <c r="E33" s="40" t="s">
        <v>100</v>
      </c>
      <c r="F33" s="24"/>
      <c r="G33" s="24" t="s">
        <v>100</v>
      </c>
      <c r="H33" s="13"/>
      <c r="I33" s="40" t="s">
        <v>100</v>
      </c>
      <c r="J33" s="13"/>
    </row>
    <row r="34" spans="1:10" s="9" customFormat="1" ht="24.95" customHeight="1" thickBot="1" x14ac:dyDescent="0.3">
      <c r="A34" s="60">
        <v>15</v>
      </c>
      <c r="B34" s="61" t="s">
        <v>61</v>
      </c>
      <c r="C34" s="61" t="s">
        <v>60</v>
      </c>
      <c r="D34" s="62">
        <v>91608</v>
      </c>
      <c r="E34" s="41" t="s">
        <v>100</v>
      </c>
      <c r="F34" s="26"/>
      <c r="G34" s="26" t="s">
        <v>100</v>
      </c>
      <c r="H34" s="15"/>
      <c r="I34" s="41" t="s">
        <v>100</v>
      </c>
      <c r="J34" s="15"/>
    </row>
    <row r="35" spans="1:10" ht="15" customHeight="1" thickBot="1" x14ac:dyDescent="0.3">
      <c r="A35" s="57"/>
      <c r="B35" s="58" t="s">
        <v>4</v>
      </c>
      <c r="C35" s="58"/>
      <c r="D35" s="58"/>
      <c r="E35" s="19"/>
      <c r="F35" s="19"/>
      <c r="G35" s="19"/>
      <c r="H35" s="19"/>
      <c r="I35" s="19"/>
      <c r="J35" s="19"/>
    </row>
    <row r="36" spans="1:10" s="9" customFormat="1" ht="24.95" customHeight="1" x14ac:dyDescent="0.25">
      <c r="A36" s="53">
        <v>1</v>
      </c>
      <c r="B36" s="54" t="s">
        <v>91</v>
      </c>
      <c r="C36" s="54" t="s">
        <v>24</v>
      </c>
      <c r="D36" s="55">
        <v>92255</v>
      </c>
      <c r="E36" s="39" t="s">
        <v>100</v>
      </c>
      <c r="F36" s="22"/>
      <c r="G36" s="22" t="s">
        <v>100</v>
      </c>
      <c r="H36" s="18"/>
      <c r="I36" s="22" t="s">
        <v>100</v>
      </c>
      <c r="J36" s="18"/>
    </row>
    <row r="37" spans="1:10" s="9" customFormat="1" ht="24.95" customHeight="1" x14ac:dyDescent="0.25">
      <c r="A37" s="10">
        <v>2</v>
      </c>
      <c r="B37" s="13" t="s">
        <v>83</v>
      </c>
      <c r="C37" s="13" t="s">
        <v>24</v>
      </c>
      <c r="D37" s="14">
        <v>85146</v>
      </c>
      <c r="E37" s="40" t="s">
        <v>100</v>
      </c>
      <c r="F37" s="24"/>
      <c r="G37" s="24" t="s">
        <v>100</v>
      </c>
      <c r="H37" s="13"/>
      <c r="I37" s="24" t="s">
        <v>100</v>
      </c>
      <c r="J37" s="13"/>
    </row>
    <row r="38" spans="1:10" s="9" customFormat="1" ht="24.95" customHeight="1" x14ac:dyDescent="0.25">
      <c r="A38" s="10">
        <v>3</v>
      </c>
      <c r="B38" s="13" t="s">
        <v>85</v>
      </c>
      <c r="C38" s="13" t="s">
        <v>84</v>
      </c>
      <c r="D38" s="14">
        <v>90776</v>
      </c>
      <c r="E38" s="40" t="s">
        <v>100</v>
      </c>
      <c r="F38" s="24"/>
      <c r="G38" s="24" t="s">
        <v>100</v>
      </c>
      <c r="H38" s="13"/>
      <c r="I38" s="24" t="s">
        <v>100</v>
      </c>
      <c r="J38" s="13"/>
    </row>
    <row r="39" spans="1:10" s="9" customFormat="1" ht="24.95" customHeight="1" x14ac:dyDescent="0.25">
      <c r="A39" s="10">
        <v>4</v>
      </c>
      <c r="B39" s="13" t="s">
        <v>86</v>
      </c>
      <c r="C39" s="13" t="s">
        <v>69</v>
      </c>
      <c r="D39" s="14">
        <v>92012</v>
      </c>
      <c r="E39" s="40" t="s">
        <v>100</v>
      </c>
      <c r="F39" s="24"/>
      <c r="G39" s="24" t="s">
        <v>100</v>
      </c>
      <c r="H39" s="13"/>
      <c r="I39" s="24" t="s">
        <v>100</v>
      </c>
      <c r="J39" s="13"/>
    </row>
    <row r="40" spans="1:10" s="9" customFormat="1" ht="24.95" customHeight="1" x14ac:dyDescent="0.25">
      <c r="A40" s="10">
        <v>5</v>
      </c>
      <c r="B40" s="12" t="s">
        <v>92</v>
      </c>
      <c r="C40" s="12" t="s">
        <v>77</v>
      </c>
      <c r="D40" s="16">
        <v>89294</v>
      </c>
      <c r="E40" s="40" t="s">
        <v>100</v>
      </c>
      <c r="F40" s="24"/>
      <c r="G40" s="24" t="s">
        <v>100</v>
      </c>
      <c r="H40" s="13"/>
      <c r="I40" s="24" t="s">
        <v>100</v>
      </c>
      <c r="J40" s="13"/>
    </row>
    <row r="41" spans="1:10" s="9" customFormat="1" ht="24.95" customHeight="1" x14ac:dyDescent="0.25">
      <c r="A41" s="10">
        <v>6</v>
      </c>
      <c r="B41" s="13" t="s">
        <v>87</v>
      </c>
      <c r="C41" s="13" t="s">
        <v>56</v>
      </c>
      <c r="D41" s="14">
        <v>92197</v>
      </c>
      <c r="E41" s="40" t="s">
        <v>100</v>
      </c>
      <c r="F41" s="24"/>
      <c r="G41" s="24" t="s">
        <v>100</v>
      </c>
      <c r="H41" s="13"/>
      <c r="I41" s="24" t="s">
        <v>100</v>
      </c>
      <c r="J41" s="13"/>
    </row>
    <row r="42" spans="1:10" s="9" customFormat="1" ht="24.95" customHeight="1" x14ac:dyDescent="0.25">
      <c r="A42" s="10">
        <v>7</v>
      </c>
      <c r="B42" s="13" t="s">
        <v>76</v>
      </c>
      <c r="C42" s="13" t="s">
        <v>75</v>
      </c>
      <c r="D42" s="14">
        <v>90786</v>
      </c>
      <c r="E42" s="40" t="s">
        <v>100</v>
      </c>
      <c r="F42" s="24"/>
      <c r="G42" s="24" t="s">
        <v>100</v>
      </c>
      <c r="H42" s="13"/>
      <c r="I42" s="24" t="s">
        <v>100</v>
      </c>
      <c r="J42" s="13"/>
    </row>
    <row r="43" spans="1:10" s="9" customFormat="1" ht="24.95" customHeight="1" x14ac:dyDescent="0.25">
      <c r="A43" s="10">
        <v>8</v>
      </c>
      <c r="B43" s="13" t="s">
        <v>78</v>
      </c>
      <c r="C43" s="13" t="s">
        <v>77</v>
      </c>
      <c r="D43" s="14">
        <v>90788</v>
      </c>
      <c r="E43" s="40" t="s">
        <v>100</v>
      </c>
      <c r="F43" s="24"/>
      <c r="G43" s="24" t="s">
        <v>100</v>
      </c>
      <c r="H43" s="13"/>
      <c r="I43" s="81" t="s">
        <v>159</v>
      </c>
      <c r="J43" s="13"/>
    </row>
    <row r="44" spans="1:10" s="33" customFormat="1" ht="24.95" hidden="1" customHeight="1" x14ac:dyDescent="0.25">
      <c r="A44" s="28">
        <v>9</v>
      </c>
      <c r="B44" s="29" t="s">
        <v>88</v>
      </c>
      <c r="C44" s="29" t="s">
        <v>67</v>
      </c>
      <c r="D44" s="30">
        <v>90789</v>
      </c>
      <c r="E44" s="48"/>
      <c r="F44" s="32"/>
      <c r="G44" s="32"/>
      <c r="H44" s="29"/>
      <c r="I44" s="32"/>
      <c r="J44" s="29"/>
    </row>
    <row r="45" spans="1:10" s="9" customFormat="1" ht="24.95" customHeight="1" x14ac:dyDescent="0.25">
      <c r="A45" s="10">
        <v>9</v>
      </c>
      <c r="B45" s="13" t="s">
        <v>79</v>
      </c>
      <c r="C45" s="13" t="s">
        <v>24</v>
      </c>
      <c r="D45" s="14">
        <v>90790</v>
      </c>
      <c r="E45" s="40" t="s">
        <v>100</v>
      </c>
      <c r="F45" s="24"/>
      <c r="G45" s="24" t="s">
        <v>100</v>
      </c>
      <c r="H45" s="13"/>
      <c r="I45" s="24" t="s">
        <v>100</v>
      </c>
      <c r="J45" s="13"/>
    </row>
    <row r="46" spans="1:10" s="9" customFormat="1" ht="24.95" customHeight="1" x14ac:dyDescent="0.25">
      <c r="A46" s="10">
        <v>10</v>
      </c>
      <c r="B46" s="13" t="s">
        <v>89</v>
      </c>
      <c r="C46" s="13" t="s">
        <v>60</v>
      </c>
      <c r="D46" s="14">
        <v>90791</v>
      </c>
      <c r="E46" s="40" t="s">
        <v>100</v>
      </c>
      <c r="F46" s="24"/>
      <c r="G46" s="24" t="s">
        <v>100</v>
      </c>
      <c r="H46" s="13"/>
      <c r="I46" s="24" t="s">
        <v>100</v>
      </c>
      <c r="J46" s="13"/>
    </row>
    <row r="47" spans="1:10" s="9" customFormat="1" ht="24.95" customHeight="1" x14ac:dyDescent="0.25">
      <c r="A47" s="10">
        <v>11</v>
      </c>
      <c r="B47" s="13" t="s">
        <v>80</v>
      </c>
      <c r="C47" s="13" t="s">
        <v>63</v>
      </c>
      <c r="D47" s="14">
        <v>90792</v>
      </c>
      <c r="E47" s="40" t="s">
        <v>100</v>
      </c>
      <c r="F47" s="24"/>
      <c r="G47" s="24" t="s">
        <v>100</v>
      </c>
      <c r="H47" s="13"/>
      <c r="I47" s="24" t="s">
        <v>100</v>
      </c>
      <c r="J47" s="13"/>
    </row>
    <row r="48" spans="1:10" s="9" customFormat="1" ht="24.95" customHeight="1" x14ac:dyDescent="0.25">
      <c r="A48" s="10">
        <v>12</v>
      </c>
      <c r="B48" s="13" t="s">
        <v>81</v>
      </c>
      <c r="C48" s="13" t="s">
        <v>24</v>
      </c>
      <c r="D48" s="14">
        <v>89611</v>
      </c>
      <c r="E48" s="40" t="s">
        <v>100</v>
      </c>
      <c r="F48" s="24"/>
      <c r="G48" s="24" t="s">
        <v>100</v>
      </c>
      <c r="H48" s="13"/>
      <c r="I48" s="24" t="s">
        <v>100</v>
      </c>
      <c r="J48" s="13"/>
    </row>
    <row r="49" spans="1:10" s="9" customFormat="1" ht="24.95" customHeight="1" x14ac:dyDescent="0.25">
      <c r="A49" s="10">
        <v>13</v>
      </c>
      <c r="B49" s="13" t="s">
        <v>82</v>
      </c>
      <c r="C49" s="13" t="s">
        <v>30</v>
      </c>
      <c r="D49" s="14">
        <v>90794</v>
      </c>
      <c r="E49" s="40" t="s">
        <v>100</v>
      </c>
      <c r="F49" s="24"/>
      <c r="G49" s="24" t="s">
        <v>100</v>
      </c>
      <c r="H49" s="13"/>
      <c r="I49" s="24" t="s">
        <v>100</v>
      </c>
      <c r="J49" s="13"/>
    </row>
    <row r="50" spans="1:10" s="73" customFormat="1" ht="24.95" hidden="1" customHeight="1" x14ac:dyDescent="0.3">
      <c r="A50" s="67">
        <v>14</v>
      </c>
      <c r="B50" s="68" t="s">
        <v>90</v>
      </c>
      <c r="C50" s="68" t="s">
        <v>54</v>
      </c>
      <c r="D50" s="69">
        <v>90795</v>
      </c>
      <c r="E50" s="70"/>
      <c r="F50" s="71"/>
      <c r="G50" s="72" t="s">
        <v>101</v>
      </c>
      <c r="H50" s="71"/>
      <c r="I50" s="71"/>
      <c r="J50" s="71"/>
    </row>
    <row r="52" spans="1:10" x14ac:dyDescent="0.25">
      <c r="B52" s="82" t="s">
        <v>156</v>
      </c>
      <c r="C52" s="83"/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ANALITYKA MEDYCZNA 2024-25</vt:lpstr>
      <vt:lpstr>KREW2</vt:lpstr>
      <vt:lpstr>NERWY</vt:lpstr>
      <vt:lpstr>ZMYSŁY</vt:lpstr>
      <vt:lpstr>TEST 4.12.24</vt:lpstr>
      <vt:lpstr>KRĄŻENIE</vt:lpstr>
      <vt:lpstr>KREW</vt:lpstr>
      <vt:lpstr>ODDECHOWY</vt:lpstr>
      <vt:lpstr>TEST 16.01.25</vt:lpstr>
      <vt:lpstr>POKARMOWY</vt:lpstr>
      <vt:lpstr>MOCZOWY</vt:lpstr>
      <vt:lpstr>KREW1</vt:lpstr>
      <vt:lpstr>TEST 29.01.25</vt:lpstr>
      <vt:lpstr>TEST 05.02.25</vt:lpstr>
      <vt:lpstr>EGZAMIN</vt:lpstr>
      <vt:lpstr>EGZAMIN1</vt:lpstr>
      <vt:lpstr>EGZAMINP1</vt:lpstr>
      <vt:lpstr>EGZAMINP2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2025-03-18T10:04:11Z</cp:lastPrinted>
  <dcterms:created xsi:type="dcterms:W3CDTF">2022-01-28T10:06:41Z</dcterms:created>
  <dcterms:modified xsi:type="dcterms:W3CDTF">2025-04-09T10:31:14Z</dcterms:modified>
</cp:coreProperties>
</file>