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6750" windowHeight="8955"/>
  </bookViews>
  <sheets>
    <sheet name="Arkusz1" sheetId="1" r:id="rId1"/>
  </sheets>
  <calcPr calcId="152511" concurrentCalc="0"/>
</workbook>
</file>

<file path=xl/calcChain.xml><?xml version="1.0" encoding="utf-8"?>
<calcChain xmlns="http://schemas.openxmlformats.org/spreadsheetml/2006/main">
  <c r="AU8" i="1" l="1"/>
  <c r="AZ8" i="1"/>
  <c r="BA8" i="1"/>
  <c r="BB8" i="1"/>
  <c r="BB10" i="1"/>
  <c r="AU12" i="1"/>
  <c r="AZ12" i="1"/>
  <c r="BA12" i="1"/>
  <c r="AU13" i="1"/>
  <c r="AZ13" i="1"/>
  <c r="BA13" i="1"/>
  <c r="AU16" i="1"/>
  <c r="AZ16" i="1"/>
  <c r="BA16" i="1"/>
  <c r="BA17" i="1"/>
  <c r="AZ20" i="1"/>
  <c r="BA20" i="1"/>
  <c r="AZ21" i="1"/>
  <c r="BA21" i="1"/>
  <c r="AZ23" i="1"/>
  <c r="BA23" i="1"/>
  <c r="BA25" i="1"/>
  <c r="AU26" i="1"/>
  <c r="AZ26" i="1"/>
  <c r="BA26" i="1"/>
  <c r="AU28" i="1"/>
  <c r="AZ28" i="1"/>
  <c r="BA28" i="1"/>
  <c r="AU29" i="1"/>
  <c r="AZ29" i="1"/>
  <c r="BA29" i="1"/>
  <c r="AU30" i="1"/>
  <c r="AZ30" i="1"/>
  <c r="BA30" i="1"/>
  <c r="AU31" i="1"/>
  <c r="AZ31" i="1"/>
  <c r="BA31" i="1"/>
  <c r="BA34" i="1"/>
  <c r="BA35" i="1"/>
  <c r="AU36" i="1"/>
  <c r="AZ36" i="1"/>
  <c r="BA36" i="1"/>
  <c r="AU37" i="1"/>
  <c r="AZ37" i="1"/>
  <c r="BA37" i="1"/>
  <c r="AZ39" i="1"/>
  <c r="BA39" i="1"/>
  <c r="BA40" i="1"/>
  <c r="BA42" i="1"/>
  <c r="AU43" i="1"/>
  <c r="AZ43" i="1"/>
  <c r="BA43" i="1"/>
  <c r="AU48" i="1"/>
  <c r="AZ48" i="1"/>
  <c r="BA48" i="1"/>
  <c r="BA49" i="1"/>
  <c r="AU50" i="1"/>
  <c r="AZ50" i="1"/>
  <c r="BA50" i="1"/>
  <c r="AU51" i="1"/>
  <c r="AZ51" i="1"/>
  <c r="BA51" i="1"/>
  <c r="AU52" i="1"/>
  <c r="AZ52" i="1"/>
  <c r="BA52" i="1"/>
  <c r="BA53" i="1"/>
  <c r="AU7" i="1"/>
  <c r="AZ7" i="1"/>
  <c r="BA7" i="1"/>
  <c r="AU14" i="1"/>
  <c r="AU42" i="1"/>
  <c r="AU17" i="1"/>
  <c r="AU53" i="1"/>
  <c r="AU49" i="1"/>
  <c r="AU47" i="1"/>
  <c r="AU46" i="1"/>
  <c r="AU45" i="1"/>
  <c r="AU44" i="1"/>
  <c r="AU41" i="1"/>
  <c r="AU40" i="1"/>
  <c r="AU35" i="1"/>
  <c r="AU34" i="1"/>
  <c r="AU33" i="1"/>
  <c r="AU32" i="1"/>
  <c r="AU27" i="1"/>
  <c r="AU25" i="1"/>
  <c r="AU24" i="1"/>
  <c r="AU18" i="1"/>
  <c r="AU15" i="1"/>
  <c r="AU11" i="1"/>
  <c r="AU9" i="1"/>
  <c r="AU10" i="1"/>
</calcChain>
</file>

<file path=xl/sharedStrings.xml><?xml version="1.0" encoding="utf-8"?>
<sst xmlns="http://schemas.openxmlformats.org/spreadsheetml/2006/main" count="636" uniqueCount="48">
  <si>
    <t>HORMONY</t>
  </si>
  <si>
    <t>NERWY</t>
  </si>
  <si>
    <t>MIĘŚNIE</t>
  </si>
  <si>
    <t>ZMYSŁY</t>
  </si>
  <si>
    <t>KREW</t>
  </si>
  <si>
    <t>KRĄŻENIE</t>
  </si>
  <si>
    <t>ODDECHOWY</t>
  </si>
  <si>
    <t>POKARMOWY</t>
  </si>
  <si>
    <t>MOCZOWY</t>
  </si>
  <si>
    <t xml:space="preserve">    test</t>
  </si>
  <si>
    <t xml:space="preserve">   test</t>
  </si>
  <si>
    <t>Grupa 1</t>
  </si>
  <si>
    <t>Grupa 2</t>
  </si>
  <si>
    <t>Wiktoria</t>
  </si>
  <si>
    <t>Grupa  3</t>
  </si>
  <si>
    <t>Dietetyka I SPS</t>
  </si>
  <si>
    <t>INDEKS</t>
  </si>
  <si>
    <t>Adamska</t>
  </si>
  <si>
    <t>Amalia</t>
  </si>
  <si>
    <t>Kierska</t>
  </si>
  <si>
    <t>Pola</t>
  </si>
  <si>
    <t>Nawrocki</t>
  </si>
  <si>
    <t>Oskar</t>
  </si>
  <si>
    <t>Ryżewska</t>
  </si>
  <si>
    <t>Zawarta</t>
  </si>
  <si>
    <t>Agnieszka</t>
  </si>
  <si>
    <t>NAZWISKO</t>
  </si>
  <si>
    <t>IMIE</t>
  </si>
  <si>
    <t>LP.</t>
  </si>
  <si>
    <t xml:space="preserve">sem/ćw </t>
  </si>
  <si>
    <t>NIEOBECNOŚĆ</t>
  </si>
  <si>
    <t>PUNKTY</t>
  </si>
  <si>
    <t>ZALICZENIE</t>
  </si>
  <si>
    <t>-</t>
  </si>
  <si>
    <t>+</t>
  </si>
  <si>
    <t>zal.</t>
  </si>
  <si>
    <t xml:space="preserve">POPR I </t>
  </si>
  <si>
    <t>nie zal.</t>
  </si>
  <si>
    <t xml:space="preserve">POPR II </t>
  </si>
  <si>
    <t>WYJŚCIÓWKA</t>
  </si>
  <si>
    <t>WYJSCIÓWKA</t>
  </si>
  <si>
    <t>POPRAWKA</t>
  </si>
  <si>
    <t>ZAL.</t>
  </si>
  <si>
    <t>NIE ZAL.</t>
  </si>
  <si>
    <t>EGZAMIN</t>
  </si>
  <si>
    <t>OCENA</t>
  </si>
  <si>
    <t>PREMIA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</si>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</sst>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0" borderId="1" xfId="0" applyBorder="1"/>
    <xf numFmtId="0" fontId="0" fillId="2" borderId="1" xfId="0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4" borderId="6" xfId="0" applyFont="1" applyFill="1" applyBorder="1"/>
    <xf numFmtId="0" fontId="2" fillId="4" borderId="10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4" borderId="15" xfId="0" applyFont="1" applyFill="1" applyBorder="1"/>
    <xf numFmtId="0" fontId="3" fillId="4" borderId="10" xfId="0" applyFont="1" applyFill="1" applyBorder="1"/>
    <xf numFmtId="0" fontId="6" fillId="0" borderId="8" xfId="0" applyFont="1" applyBorder="1"/>
    <xf numFmtId="0" fontId="3" fillId="2" borderId="8" xfId="0" applyFont="1" applyFill="1" applyBorder="1"/>
    <xf numFmtId="0" fontId="6" fillId="2" borderId="3" xfId="0" applyFont="1" applyFill="1" applyBorder="1"/>
    <xf numFmtId="0" fontId="3" fillId="4" borderId="6" xfId="0" applyFont="1" applyFill="1" applyBorder="1"/>
    <xf numFmtId="0" fontId="6" fillId="2" borderId="1" xfId="0" applyFont="1" applyFill="1" applyBorder="1"/>
    <xf numFmtId="0" fontId="3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8" xfId="0" applyFont="1" applyFill="1" applyBorder="1"/>
    <xf numFmtId="0" fontId="3" fillId="6" borderId="1" xfId="0" applyFont="1" applyFill="1" applyBorder="1" applyAlignment="1">
      <alignment horizontal="center"/>
    </xf>
    <xf numFmtId="0" fontId="6" fillId="0" borderId="1" xfId="0" applyFont="1" applyBorder="1"/>
    <xf numFmtId="0" fontId="3" fillId="4" borderId="9" xfId="0" applyFont="1" applyFill="1" applyBorder="1"/>
    <xf numFmtId="0" fontId="6" fillId="0" borderId="17" xfId="0" applyFont="1" applyBorder="1"/>
    <xf numFmtId="0" fontId="3" fillId="2" borderId="17" xfId="0" applyFont="1" applyFill="1" applyBorder="1"/>
    <xf numFmtId="0" fontId="3" fillId="6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4" borderId="7" xfId="0" applyFont="1" applyFill="1" applyBorder="1"/>
    <xf numFmtId="0" fontId="3" fillId="5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8" borderId="1" xfId="0" applyFill="1" applyBorder="1"/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5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6" fillId="8" borderId="1" xfId="0" applyFont="1" applyFill="1" applyBorder="1"/>
    <xf numFmtId="0" fontId="3" fillId="8" borderId="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3" fillId="8" borderId="1" xfId="0" applyNumberFormat="1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8" xfId="0" applyNumberFormat="1" applyFont="1" applyFill="1" applyBorder="1" applyAlignment="1">
      <alignment horizontal="center"/>
    </xf>
    <xf numFmtId="0" fontId="6" fillId="8" borderId="16" xfId="0" applyFont="1" applyFill="1" applyBorder="1"/>
    <xf numFmtId="0" fontId="0" fillId="8" borderId="16" xfId="0" applyFill="1" applyBorder="1"/>
    <xf numFmtId="0" fontId="0" fillId="8" borderId="5" xfId="0" applyFill="1" applyBorder="1"/>
    <xf numFmtId="0" fontId="0" fillId="8" borderId="8" xfId="0" applyFill="1" applyBorder="1"/>
    <xf numFmtId="0" fontId="2" fillId="4" borderId="2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8" borderId="20" xfId="0" applyFont="1" applyFill="1" applyBorder="1" applyAlignment="1">
      <alignment vertical="center"/>
    </xf>
    <xf numFmtId="0" fontId="1" fillId="8" borderId="34" xfId="0" applyFont="1" applyFill="1" applyBorder="1" applyAlignment="1">
      <alignment vertical="center"/>
    </xf>
    <xf numFmtId="0" fontId="1" fillId="8" borderId="35" xfId="0" applyFont="1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2" fontId="2" fillId="3" borderId="26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2" fontId="3" fillId="8" borderId="29" xfId="0" applyNumberFormat="1" applyFont="1" applyFill="1" applyBorder="1" applyAlignment="1">
      <alignment horizontal="center"/>
    </xf>
    <xf numFmtId="2" fontId="3" fillId="2" borderId="30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2" borderId="28" xfId="0" applyNumberFormat="1" applyFont="1" applyFill="1" applyBorder="1" applyAlignment="1">
      <alignment horizontal="center"/>
    </xf>
    <xf numFmtId="2" fontId="2" fillId="8" borderId="29" xfId="0" applyNumberFormat="1" applyFont="1" applyFill="1" applyBorder="1" applyAlignment="1">
      <alignment horizontal="center"/>
    </xf>
    <xf numFmtId="2" fontId="2" fillId="2" borderId="29" xfId="0" applyNumberFormat="1" applyFont="1" applyFill="1" applyBorder="1" applyAlignment="1">
      <alignment horizontal="center"/>
    </xf>
    <xf numFmtId="2" fontId="2" fillId="8" borderId="30" xfId="0" applyNumberFormat="1" applyFont="1" applyFill="1" applyBorder="1" applyAlignment="1">
      <alignment horizontal="center"/>
    </xf>
    <xf numFmtId="2" fontId="2" fillId="8" borderId="28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5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2" fontId="2" fillId="0" borderId="29" xfId="0" applyNumberFormat="1" applyFont="1" applyBorder="1" applyAlignment="1">
      <alignment horizontal="center" vertical="center"/>
    </xf>
    <xf numFmtId="2" fontId="2" fillId="8" borderId="29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4"/>
  <sheetViews>
    <sheetView tabSelected="1" topLeftCell="A25" workbookViewId="0">
      <selection activeCell="B40" sqref="B40:C53"/>
    </sheetView>
  </sheetViews>
  <sheetFormatPr defaultRowHeight="12.75" x14ac:dyDescent="0.2"/>
  <cols>
    <col min="1" max="1" width="3.85546875" style="2" customWidth="1"/>
    <col min="2" max="2" width="14.85546875" style="2" customWidth="1"/>
    <col min="3" max="3" width="10.85546875" style="2" customWidth="1"/>
    <col min="4" max="4" width="7.85546875" style="2" customWidth="1"/>
    <col min="5" max="5" width="7.28515625" style="2" hidden="1" customWidth="1"/>
    <col min="6" max="6" width="5.28515625" style="2" hidden="1" customWidth="1"/>
    <col min="7" max="7" width="7" style="2" hidden="1" customWidth="1"/>
    <col min="8" max="9" width="7.7109375" style="2" hidden="1" customWidth="1"/>
    <col min="10" max="10" width="7.28515625" style="2" hidden="1" customWidth="1"/>
    <col min="11" max="11" width="4.42578125" style="2" hidden="1" customWidth="1"/>
    <col min="12" max="13" width="7.5703125" style="2" hidden="1" customWidth="1"/>
    <col min="14" max="14" width="8" style="2" hidden="1" customWidth="1"/>
    <col min="15" max="15" width="5.85546875" style="2" hidden="1" customWidth="1"/>
    <col min="16" max="17" width="7" style="2" hidden="1" customWidth="1"/>
    <col min="18" max="18" width="8" style="2" hidden="1" customWidth="1"/>
    <col min="19" max="19" width="5.85546875" style="2" hidden="1" customWidth="1"/>
    <col min="20" max="22" width="7.7109375" style="2" hidden="1" customWidth="1"/>
    <col min="23" max="23" width="8" style="2" hidden="1" customWidth="1"/>
    <col min="24" max="27" width="5.85546875" style="2" hidden="1" customWidth="1"/>
    <col min="28" max="28" width="8" style="2" hidden="1" customWidth="1"/>
    <col min="29" max="32" width="5.85546875" style="2" hidden="1" customWidth="1"/>
    <col min="33" max="33" width="8" style="2" hidden="1" customWidth="1"/>
    <col min="34" max="36" width="5.85546875" style="2" hidden="1" customWidth="1"/>
    <col min="37" max="37" width="8" style="2" hidden="1" customWidth="1"/>
    <col min="38" max="41" width="5.85546875" style="2" hidden="1" customWidth="1"/>
    <col min="42" max="42" width="8" style="2" hidden="1" customWidth="1"/>
    <col min="43" max="43" width="5.85546875" style="2" hidden="1" customWidth="1"/>
    <col min="44" max="45" width="6.85546875" style="2" hidden="1" customWidth="1"/>
    <col min="46" max="46" width="7.42578125" style="2" hidden="1" customWidth="1"/>
    <col min="47" max="47" width="10.140625" style="2" customWidth="1"/>
    <col min="48" max="48" width="12" style="2" customWidth="1"/>
    <col min="49" max="49" width="15.42578125" style="1" customWidth="1"/>
    <col min="50" max="50" width="14.7109375" style="1" customWidth="1"/>
    <col min="51" max="53" width="11.140625" style="1" customWidth="1"/>
    <col min="54" max="54" width="9.140625" style="120"/>
    <col min="55" max="16384" width="9.140625" style="2"/>
  </cols>
  <sheetData>
    <row r="1" spans="1:55" ht="13.5" thickBot="1" x14ac:dyDescent="0.2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51"/>
      <c r="AX1" s="52"/>
      <c r="AY1" s="52"/>
      <c r="AZ1" s="52"/>
      <c r="BA1" s="52"/>
      <c r="BB1" s="102"/>
    </row>
    <row r="2" spans="1:55" ht="13.5" thickBot="1" x14ac:dyDescent="0.25">
      <c r="A2" s="16"/>
      <c r="B2" s="129" t="s">
        <v>15</v>
      </c>
      <c r="C2" s="130"/>
      <c r="D2" s="131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87"/>
      <c r="AX2" s="90"/>
      <c r="AY2" s="87"/>
      <c r="AZ2" s="87"/>
      <c r="BA2" s="87"/>
      <c r="BB2" s="103"/>
      <c r="BC2" s="7"/>
    </row>
    <row r="3" spans="1:55" x14ac:dyDescent="0.2">
      <c r="A3" s="17"/>
      <c r="B3" s="18" t="s">
        <v>26</v>
      </c>
      <c r="C3" s="18" t="s">
        <v>27</v>
      </c>
      <c r="D3" s="12" t="s">
        <v>16</v>
      </c>
      <c r="E3" s="134" t="s">
        <v>0</v>
      </c>
      <c r="F3" s="134"/>
      <c r="G3" s="43" t="s">
        <v>36</v>
      </c>
      <c r="H3" s="48" t="s">
        <v>38</v>
      </c>
      <c r="I3" s="48"/>
      <c r="J3" s="134" t="s">
        <v>1</v>
      </c>
      <c r="K3" s="134"/>
      <c r="L3" s="43" t="s">
        <v>36</v>
      </c>
      <c r="M3" s="48" t="s">
        <v>38</v>
      </c>
      <c r="N3" s="134" t="s">
        <v>2</v>
      </c>
      <c r="O3" s="134"/>
      <c r="P3" s="43" t="s">
        <v>36</v>
      </c>
      <c r="Q3" s="48" t="s">
        <v>38</v>
      </c>
      <c r="R3" s="134" t="s">
        <v>3</v>
      </c>
      <c r="S3" s="134"/>
      <c r="T3" s="44" t="s">
        <v>36</v>
      </c>
      <c r="U3" s="48" t="s">
        <v>38</v>
      </c>
      <c r="V3" s="48"/>
      <c r="W3" s="134" t="s">
        <v>4</v>
      </c>
      <c r="X3" s="134"/>
      <c r="Y3" s="48" t="s">
        <v>36</v>
      </c>
      <c r="Z3" s="48" t="s">
        <v>38</v>
      </c>
      <c r="AA3" s="48"/>
      <c r="AB3" s="134" t="s">
        <v>5</v>
      </c>
      <c r="AC3" s="134"/>
      <c r="AD3" s="48" t="s">
        <v>36</v>
      </c>
      <c r="AE3" s="48" t="s">
        <v>38</v>
      </c>
      <c r="AF3" s="48"/>
      <c r="AG3" s="134" t="s">
        <v>6</v>
      </c>
      <c r="AH3" s="134"/>
      <c r="AI3" s="48" t="s">
        <v>36</v>
      </c>
      <c r="AJ3" s="48" t="s">
        <v>38</v>
      </c>
      <c r="AK3" s="134" t="s">
        <v>7</v>
      </c>
      <c r="AL3" s="134"/>
      <c r="AM3" s="48" t="s">
        <v>36</v>
      </c>
      <c r="AN3" s="48" t="s">
        <v>38</v>
      </c>
      <c r="AO3" s="48"/>
      <c r="AP3" s="134" t="s">
        <v>8</v>
      </c>
      <c r="AQ3" s="134"/>
      <c r="AR3" s="48" t="s">
        <v>36</v>
      </c>
      <c r="AS3" s="48" t="s">
        <v>38</v>
      </c>
      <c r="AT3" s="12" t="s">
        <v>30</v>
      </c>
      <c r="AU3" s="12" t="s">
        <v>31</v>
      </c>
      <c r="AV3" s="49" t="s">
        <v>32</v>
      </c>
      <c r="AW3" s="88" t="s">
        <v>39</v>
      </c>
      <c r="AX3" s="91" t="s">
        <v>40</v>
      </c>
      <c r="AY3" s="88" t="s">
        <v>44</v>
      </c>
      <c r="AZ3" s="88" t="s">
        <v>46</v>
      </c>
      <c r="BA3" s="88" t="s">
        <v>47</v>
      </c>
      <c r="BB3" s="104" t="s">
        <v>44</v>
      </c>
      <c r="BC3" s="7"/>
    </row>
    <row r="4" spans="1:55" ht="13.5" thickBot="1" x14ac:dyDescent="0.25">
      <c r="A4" s="13"/>
      <c r="B4" s="14"/>
      <c r="C4" s="14"/>
      <c r="D4" s="15"/>
      <c r="E4" s="15" t="s">
        <v>29</v>
      </c>
      <c r="F4" s="15" t="s">
        <v>9</v>
      </c>
      <c r="G4" s="15"/>
      <c r="H4" s="15"/>
      <c r="I4" s="15"/>
      <c r="J4" s="15" t="s">
        <v>29</v>
      </c>
      <c r="K4" s="15" t="s">
        <v>10</v>
      </c>
      <c r="L4" s="15"/>
      <c r="M4" s="15"/>
      <c r="N4" s="15" t="s">
        <v>29</v>
      </c>
      <c r="O4" s="15" t="s">
        <v>10</v>
      </c>
      <c r="P4" s="15"/>
      <c r="Q4" s="15"/>
      <c r="R4" s="15" t="s">
        <v>29</v>
      </c>
      <c r="S4" s="15" t="s">
        <v>10</v>
      </c>
      <c r="T4" s="15"/>
      <c r="U4" s="15"/>
      <c r="V4" s="15"/>
      <c r="W4" s="15" t="s">
        <v>29</v>
      </c>
      <c r="X4" s="15" t="s">
        <v>10</v>
      </c>
      <c r="Y4" s="15"/>
      <c r="Z4" s="15"/>
      <c r="AA4" s="15"/>
      <c r="AB4" s="15" t="s">
        <v>29</v>
      </c>
      <c r="AC4" s="15" t="s">
        <v>10</v>
      </c>
      <c r="AD4" s="15"/>
      <c r="AE4" s="15"/>
      <c r="AF4" s="15"/>
      <c r="AG4" s="15" t="s">
        <v>29</v>
      </c>
      <c r="AH4" s="15" t="s">
        <v>10</v>
      </c>
      <c r="AI4" s="15"/>
      <c r="AJ4" s="15"/>
      <c r="AK4" s="15" t="s">
        <v>29</v>
      </c>
      <c r="AL4" s="15" t="s">
        <v>10</v>
      </c>
      <c r="AM4" s="15"/>
      <c r="AN4" s="15"/>
      <c r="AO4" s="15"/>
      <c r="AP4" s="15" t="s">
        <v>29</v>
      </c>
      <c r="AQ4" s="15" t="s">
        <v>10</v>
      </c>
      <c r="AR4" s="15"/>
      <c r="AS4" s="15"/>
      <c r="AT4" s="15"/>
      <c r="AU4" s="15"/>
      <c r="AV4" s="50"/>
      <c r="AW4" s="89"/>
      <c r="AX4" s="92" t="s">
        <v>41</v>
      </c>
      <c r="AY4" s="89" t="s">
        <v>31</v>
      </c>
      <c r="AZ4" s="89"/>
      <c r="BA4" s="89"/>
      <c r="BB4" s="105" t="s">
        <v>45</v>
      </c>
      <c r="BC4" s="7"/>
    </row>
    <row r="5" spans="1:55" ht="15.75" customHeight="1" thickBot="1" x14ac:dyDescent="0.25">
      <c r="A5" s="20" t="s">
        <v>28</v>
      </c>
      <c r="B5" s="135" t="s">
        <v>11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76"/>
      <c r="AX5" s="77"/>
      <c r="AY5" s="77"/>
      <c r="AZ5" s="77"/>
      <c r="BA5" s="77"/>
      <c r="BB5" s="106"/>
    </row>
    <row r="6" spans="1:55" s="4" customFormat="1" ht="15.75" hidden="1" thickBot="1" x14ac:dyDescent="0.3">
      <c r="A6" s="21">
        <v>1</v>
      </c>
      <c r="B6" s="24" t="s">
        <v>17</v>
      </c>
      <c r="C6" s="24" t="s">
        <v>18</v>
      </c>
      <c r="D6" s="24">
        <v>82402</v>
      </c>
      <c r="E6" s="38" t="s">
        <v>33</v>
      </c>
      <c r="F6" s="38" t="s">
        <v>33</v>
      </c>
      <c r="G6" s="38"/>
      <c r="H6" s="38"/>
      <c r="I6" s="38"/>
      <c r="J6" s="38" t="s">
        <v>33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84"/>
      <c r="AX6" s="47"/>
      <c r="AY6" s="52"/>
      <c r="AZ6" s="52"/>
      <c r="BA6" s="52"/>
      <c r="BB6" s="107"/>
    </row>
    <row r="7" spans="1:55" s="4" customFormat="1" ht="15" x14ac:dyDescent="0.25">
      <c r="A7" s="10">
        <v>1</v>
      </c>
      <c r="B7" s="56"/>
      <c r="C7" s="56"/>
      <c r="D7" s="56">
        <v>90815</v>
      </c>
      <c r="E7" s="57" t="s">
        <v>34</v>
      </c>
      <c r="F7" s="58">
        <v>8</v>
      </c>
      <c r="G7" s="58"/>
      <c r="H7" s="58"/>
      <c r="I7" s="58"/>
      <c r="J7" s="58" t="s">
        <v>34</v>
      </c>
      <c r="K7" s="58">
        <v>8</v>
      </c>
      <c r="L7" s="58"/>
      <c r="M7" s="58"/>
      <c r="N7" s="58" t="s">
        <v>34</v>
      </c>
      <c r="O7" s="58">
        <v>6</v>
      </c>
      <c r="P7" s="58"/>
      <c r="Q7" s="58"/>
      <c r="R7" s="58" t="s">
        <v>34</v>
      </c>
      <c r="S7" s="58">
        <v>9</v>
      </c>
      <c r="T7" s="58"/>
      <c r="U7" s="58"/>
      <c r="V7" s="58"/>
      <c r="W7" s="58" t="s">
        <v>34</v>
      </c>
      <c r="X7" s="58">
        <v>6</v>
      </c>
      <c r="Y7" s="58"/>
      <c r="Z7" s="58"/>
      <c r="AA7" s="58"/>
      <c r="AB7" s="58" t="s">
        <v>34</v>
      </c>
      <c r="AC7" s="58">
        <v>7</v>
      </c>
      <c r="AD7" s="58"/>
      <c r="AE7" s="58"/>
      <c r="AF7" s="58"/>
      <c r="AG7" s="58" t="s">
        <v>34</v>
      </c>
      <c r="AH7" s="58">
        <v>8</v>
      </c>
      <c r="AI7" s="58"/>
      <c r="AJ7" s="58"/>
      <c r="AK7" s="58" t="s">
        <v>34</v>
      </c>
      <c r="AL7" s="58">
        <v>9</v>
      </c>
      <c r="AM7" s="58"/>
      <c r="AN7" s="58"/>
      <c r="AO7" s="58"/>
      <c r="AP7" s="58" t="s">
        <v>34</v>
      </c>
      <c r="AQ7" s="58">
        <v>7</v>
      </c>
      <c r="AR7" s="58"/>
      <c r="AS7" s="58"/>
      <c r="AT7" s="58"/>
      <c r="AU7" s="59">
        <f>SUM(F7+K7+O7+S7+X7+AC7+AH7+AL7+AQ7)</f>
        <v>68</v>
      </c>
      <c r="AV7" s="80" t="s">
        <v>35</v>
      </c>
      <c r="AW7" s="57"/>
      <c r="AX7" s="80"/>
      <c r="AY7" s="57">
        <v>34</v>
      </c>
      <c r="AZ7" s="121">
        <f>SUM(AU7-54)*0.1</f>
        <v>1.4000000000000001</v>
      </c>
      <c r="BA7" s="121">
        <f>SUM(AY7:AZ7)</f>
        <v>35.4</v>
      </c>
      <c r="BB7" s="118">
        <v>3</v>
      </c>
      <c r="BC7" s="8"/>
    </row>
    <row r="8" spans="1:55" s="4" customFormat="1" ht="15" hidden="1" x14ac:dyDescent="0.25">
      <c r="A8" s="10">
        <v>3</v>
      </c>
      <c r="B8" s="61"/>
      <c r="C8" s="61"/>
      <c r="D8" s="61">
        <v>90817</v>
      </c>
      <c r="E8" s="62" t="s">
        <v>33</v>
      </c>
      <c r="F8" s="60"/>
      <c r="G8" s="60"/>
      <c r="H8" s="60"/>
      <c r="I8" s="60"/>
      <c r="J8" s="63" t="s">
        <v>33</v>
      </c>
      <c r="K8" s="63"/>
      <c r="L8" s="63"/>
      <c r="M8" s="63"/>
      <c r="N8" s="63" t="s">
        <v>33</v>
      </c>
      <c r="O8" s="63"/>
      <c r="P8" s="64"/>
      <c r="Q8" s="64"/>
      <c r="R8" s="63"/>
      <c r="S8" s="63"/>
      <c r="T8" s="63"/>
      <c r="U8" s="63"/>
      <c r="V8" s="63"/>
      <c r="W8" s="63"/>
      <c r="X8" s="63"/>
      <c r="Y8" s="63"/>
      <c r="Z8" s="63"/>
      <c r="AA8" s="63"/>
      <c r="AB8" s="60" t="s">
        <v>34</v>
      </c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5">
        <f>SUM(F8+K8+O8+S8+X8+AC8+AH8+AL8+AQ8)</f>
        <v>0</v>
      </c>
      <c r="AV8" s="81" t="s">
        <v>35</v>
      </c>
      <c r="AW8" s="66"/>
      <c r="AX8" s="81"/>
      <c r="AY8" s="86"/>
      <c r="AZ8" s="122">
        <f t="shared" ref="AZ8:AZ52" si="0">SUM(AU8-54)*0.1</f>
        <v>-5.4</v>
      </c>
      <c r="BA8" s="123">
        <f t="shared" ref="BA8:BA53" si="1">SUM(AY8:AZ8)</f>
        <v>-5.4</v>
      </c>
      <c r="BB8" s="124">
        <f t="shared" ref="BB8:BB10" si="2">IF(BA8&lt;30,2,IF(BA8&lt;30,3,IF(BA8&lt;36,3.5,IF(BA8&lt;40,4,IF(BA8&lt;44,4.5,IF(BA8&gt;48.5,2))))))</f>
        <v>2</v>
      </c>
      <c r="BC8" s="8"/>
    </row>
    <row r="9" spans="1:55" s="4" customFormat="1" ht="15" x14ac:dyDescent="0.25">
      <c r="A9" s="10">
        <v>2</v>
      </c>
      <c r="B9" s="56"/>
      <c r="C9" s="56"/>
      <c r="D9" s="56">
        <v>90819</v>
      </c>
      <c r="E9" s="66" t="s">
        <v>34</v>
      </c>
      <c r="F9" s="60">
        <v>7</v>
      </c>
      <c r="G9" s="60"/>
      <c r="H9" s="60"/>
      <c r="I9" s="60"/>
      <c r="J9" s="60" t="s">
        <v>34</v>
      </c>
      <c r="K9" s="60">
        <v>8</v>
      </c>
      <c r="L9" s="60"/>
      <c r="M9" s="60"/>
      <c r="N9" s="60" t="s">
        <v>34</v>
      </c>
      <c r="O9" s="60">
        <v>5</v>
      </c>
      <c r="P9" s="60" t="s">
        <v>35</v>
      </c>
      <c r="Q9" s="60"/>
      <c r="R9" s="60" t="s">
        <v>34</v>
      </c>
      <c r="S9" s="60">
        <v>7</v>
      </c>
      <c r="T9" s="60"/>
      <c r="U9" s="60"/>
      <c r="V9" s="60"/>
      <c r="W9" s="60" t="s">
        <v>34</v>
      </c>
      <c r="X9" s="60">
        <v>2</v>
      </c>
      <c r="Y9" s="60" t="s">
        <v>35</v>
      </c>
      <c r="Z9" s="60"/>
      <c r="AA9" s="60"/>
      <c r="AB9" s="60" t="s">
        <v>34</v>
      </c>
      <c r="AC9" s="60">
        <v>6</v>
      </c>
      <c r="AD9" s="60"/>
      <c r="AE9" s="60"/>
      <c r="AF9" s="60"/>
      <c r="AG9" s="60" t="s">
        <v>34</v>
      </c>
      <c r="AH9" s="60">
        <v>6</v>
      </c>
      <c r="AI9" s="60"/>
      <c r="AJ9" s="60"/>
      <c r="AK9" s="60" t="s">
        <v>34</v>
      </c>
      <c r="AL9" s="60">
        <v>6</v>
      </c>
      <c r="AM9" s="60"/>
      <c r="AN9" s="60"/>
      <c r="AO9" s="60"/>
      <c r="AP9" s="60" t="s">
        <v>34</v>
      </c>
      <c r="AQ9" s="60">
        <v>5</v>
      </c>
      <c r="AR9" s="60" t="s">
        <v>37</v>
      </c>
      <c r="AS9" s="60" t="s">
        <v>35</v>
      </c>
      <c r="AT9" s="60"/>
      <c r="AU9" s="65">
        <f>SUM(F9+K9+S9+AC9+AH9+AL9)</f>
        <v>40</v>
      </c>
      <c r="AV9" s="81" t="s">
        <v>35</v>
      </c>
      <c r="AW9" s="66"/>
      <c r="AX9" s="81"/>
      <c r="AY9" s="86">
        <v>22</v>
      </c>
      <c r="AZ9" s="122"/>
      <c r="BA9" s="122"/>
      <c r="BB9" s="124"/>
      <c r="BC9" s="8"/>
    </row>
    <row r="10" spans="1:55" s="4" customFormat="1" ht="15" hidden="1" x14ac:dyDescent="0.25">
      <c r="A10" s="10">
        <v>5</v>
      </c>
      <c r="B10" s="61"/>
      <c r="C10" s="61"/>
      <c r="D10" s="61">
        <v>81175</v>
      </c>
      <c r="E10" s="62" t="s">
        <v>33</v>
      </c>
      <c r="F10" s="60"/>
      <c r="G10" s="60"/>
      <c r="H10" s="60"/>
      <c r="I10" s="60"/>
      <c r="J10" s="63" t="s">
        <v>33</v>
      </c>
      <c r="K10" s="63"/>
      <c r="L10" s="63"/>
      <c r="M10" s="63"/>
      <c r="N10" s="63" t="s">
        <v>33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0" t="s">
        <v>34</v>
      </c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5">
        <f>SUM(F10+K10+O10+S10+X10+AC10+AH10+AL10+AQ10)</f>
        <v>0</v>
      </c>
      <c r="AV10" s="81" t="s">
        <v>35</v>
      </c>
      <c r="AW10" s="66"/>
      <c r="AX10" s="81"/>
      <c r="AY10" s="86"/>
      <c r="AZ10" s="122"/>
      <c r="BA10" s="122"/>
      <c r="BB10" s="124">
        <f t="shared" si="2"/>
        <v>2</v>
      </c>
      <c r="BC10" s="8"/>
    </row>
    <row r="11" spans="1:55" s="4" customFormat="1" ht="15" x14ac:dyDescent="0.25">
      <c r="A11" s="11">
        <v>3</v>
      </c>
      <c r="B11" s="56"/>
      <c r="C11" s="56"/>
      <c r="D11" s="56">
        <v>91960</v>
      </c>
      <c r="E11" s="66" t="s">
        <v>34</v>
      </c>
      <c r="F11" s="60">
        <v>4</v>
      </c>
      <c r="G11" s="60" t="s">
        <v>37</v>
      </c>
      <c r="H11" s="60" t="s">
        <v>37</v>
      </c>
      <c r="I11" s="60"/>
      <c r="J11" s="60" t="s">
        <v>34</v>
      </c>
      <c r="K11" s="60">
        <v>7</v>
      </c>
      <c r="L11" s="60"/>
      <c r="M11" s="60"/>
      <c r="N11" s="60" t="s">
        <v>34</v>
      </c>
      <c r="O11" s="60">
        <v>4</v>
      </c>
      <c r="P11" s="60" t="s">
        <v>37</v>
      </c>
      <c r="Q11" s="60" t="s">
        <v>35</v>
      </c>
      <c r="R11" s="60" t="s">
        <v>34</v>
      </c>
      <c r="S11" s="60">
        <v>6</v>
      </c>
      <c r="T11" s="60"/>
      <c r="U11" s="60"/>
      <c r="V11" s="60"/>
      <c r="W11" s="60" t="s">
        <v>34</v>
      </c>
      <c r="X11" s="60">
        <v>3</v>
      </c>
      <c r="Y11" s="60" t="s">
        <v>37</v>
      </c>
      <c r="Z11" s="60" t="s">
        <v>37</v>
      </c>
      <c r="AA11" s="60"/>
      <c r="AB11" s="60" t="s">
        <v>34</v>
      </c>
      <c r="AC11" s="60">
        <v>3</v>
      </c>
      <c r="AD11" s="60" t="s">
        <v>37</v>
      </c>
      <c r="AE11" s="60" t="s">
        <v>35</v>
      </c>
      <c r="AF11" s="60"/>
      <c r="AG11" s="60" t="s">
        <v>34</v>
      </c>
      <c r="AH11" s="60">
        <v>5</v>
      </c>
      <c r="AI11" s="60" t="s">
        <v>37</v>
      </c>
      <c r="AJ11" s="60" t="s">
        <v>35</v>
      </c>
      <c r="AK11" s="60" t="s">
        <v>34</v>
      </c>
      <c r="AL11" s="60">
        <v>5</v>
      </c>
      <c r="AM11" s="60" t="s">
        <v>37</v>
      </c>
      <c r="AN11" s="60" t="s">
        <v>35</v>
      </c>
      <c r="AO11" s="60"/>
      <c r="AP11" s="60" t="s">
        <v>34</v>
      </c>
      <c r="AQ11" s="60">
        <v>8</v>
      </c>
      <c r="AR11" s="60"/>
      <c r="AS11" s="60"/>
      <c r="AT11" s="60"/>
      <c r="AU11" s="65">
        <f>SUM(K11+S11+AQ11)</f>
        <v>21</v>
      </c>
      <c r="AV11" s="81"/>
      <c r="AW11" s="66" t="s">
        <v>42</v>
      </c>
      <c r="AX11" s="81"/>
      <c r="AY11" s="86">
        <v>21</v>
      </c>
      <c r="AZ11" s="122"/>
      <c r="BA11" s="122"/>
      <c r="BB11" s="124"/>
      <c r="BC11" s="8"/>
    </row>
    <row r="12" spans="1:55" s="4" customFormat="1" ht="15" x14ac:dyDescent="0.25">
      <c r="A12" s="10">
        <v>4</v>
      </c>
      <c r="B12" s="56"/>
      <c r="C12" s="56"/>
      <c r="D12" s="56">
        <v>90821</v>
      </c>
      <c r="E12" s="66" t="s">
        <v>34</v>
      </c>
      <c r="F12" s="60">
        <v>10</v>
      </c>
      <c r="G12" s="60"/>
      <c r="H12" s="60"/>
      <c r="I12" s="60"/>
      <c r="J12" s="60" t="s">
        <v>34</v>
      </c>
      <c r="K12" s="60">
        <v>8</v>
      </c>
      <c r="L12" s="60"/>
      <c r="M12" s="60"/>
      <c r="N12" s="60" t="s">
        <v>34</v>
      </c>
      <c r="O12" s="60">
        <v>6</v>
      </c>
      <c r="P12" s="60"/>
      <c r="Q12" s="60"/>
      <c r="R12" s="60" t="s">
        <v>34</v>
      </c>
      <c r="S12" s="60">
        <v>8</v>
      </c>
      <c r="T12" s="60"/>
      <c r="U12" s="60"/>
      <c r="V12" s="60"/>
      <c r="W12" s="60" t="s">
        <v>34</v>
      </c>
      <c r="X12" s="60">
        <v>9</v>
      </c>
      <c r="Y12" s="60"/>
      <c r="Z12" s="60"/>
      <c r="AA12" s="60"/>
      <c r="AB12" s="60" t="s">
        <v>34</v>
      </c>
      <c r="AC12" s="60">
        <v>8</v>
      </c>
      <c r="AD12" s="60"/>
      <c r="AE12" s="60"/>
      <c r="AF12" s="60"/>
      <c r="AG12" s="60" t="s">
        <v>34</v>
      </c>
      <c r="AH12" s="60">
        <v>6</v>
      </c>
      <c r="AI12" s="60"/>
      <c r="AJ12" s="60"/>
      <c r="AK12" s="60" t="s">
        <v>34</v>
      </c>
      <c r="AL12" s="60">
        <v>7</v>
      </c>
      <c r="AM12" s="60"/>
      <c r="AN12" s="60"/>
      <c r="AO12" s="60"/>
      <c r="AP12" s="60" t="s">
        <v>34</v>
      </c>
      <c r="AQ12" s="60">
        <v>9</v>
      </c>
      <c r="AR12" s="60"/>
      <c r="AS12" s="60"/>
      <c r="AT12" s="60"/>
      <c r="AU12" s="65">
        <f>SUM(F12+K12+O12+S12+X12+AC12+AH12+AL12+AQ12)</f>
        <v>71</v>
      </c>
      <c r="AV12" s="81" t="s">
        <v>35</v>
      </c>
      <c r="AW12" s="66"/>
      <c r="AX12" s="81"/>
      <c r="AY12" s="66">
        <v>35</v>
      </c>
      <c r="AZ12" s="123">
        <f t="shared" si="0"/>
        <v>1.7000000000000002</v>
      </c>
      <c r="BA12" s="123">
        <f t="shared" si="1"/>
        <v>36.700000000000003</v>
      </c>
      <c r="BB12" s="125">
        <v>3.5</v>
      </c>
      <c r="BC12" s="8"/>
    </row>
    <row r="13" spans="1:55" s="4" customFormat="1" ht="15" x14ac:dyDescent="0.25">
      <c r="A13" s="10">
        <v>5</v>
      </c>
      <c r="B13" s="56"/>
      <c r="C13" s="56"/>
      <c r="D13" s="56">
        <v>90823</v>
      </c>
      <c r="E13" s="66" t="s">
        <v>34</v>
      </c>
      <c r="F13" s="60">
        <v>6</v>
      </c>
      <c r="G13" s="60"/>
      <c r="H13" s="60"/>
      <c r="I13" s="60"/>
      <c r="J13" s="60" t="s">
        <v>34</v>
      </c>
      <c r="K13" s="60">
        <v>5</v>
      </c>
      <c r="L13" s="60"/>
      <c r="M13" s="60"/>
      <c r="N13" s="60" t="s">
        <v>34</v>
      </c>
      <c r="O13" s="60">
        <v>8</v>
      </c>
      <c r="P13" s="60"/>
      <c r="Q13" s="60"/>
      <c r="R13" s="60" t="s">
        <v>34</v>
      </c>
      <c r="S13" s="60">
        <v>9</v>
      </c>
      <c r="T13" s="60"/>
      <c r="U13" s="60"/>
      <c r="V13" s="60"/>
      <c r="W13" s="60" t="s">
        <v>34</v>
      </c>
      <c r="X13" s="60">
        <v>7</v>
      </c>
      <c r="Y13" s="60"/>
      <c r="Z13" s="60"/>
      <c r="AA13" s="60"/>
      <c r="AB13" s="60" t="s">
        <v>34</v>
      </c>
      <c r="AC13" s="60">
        <v>6</v>
      </c>
      <c r="AD13" s="60"/>
      <c r="AE13" s="60"/>
      <c r="AF13" s="60"/>
      <c r="AG13" s="60" t="s">
        <v>34</v>
      </c>
      <c r="AH13" s="60">
        <v>7</v>
      </c>
      <c r="AI13" s="60"/>
      <c r="AJ13" s="60"/>
      <c r="AK13" s="60" t="s">
        <v>34</v>
      </c>
      <c r="AL13" s="60">
        <v>6</v>
      </c>
      <c r="AM13" s="60"/>
      <c r="AN13" s="60"/>
      <c r="AO13" s="60"/>
      <c r="AP13" s="60" t="s">
        <v>34</v>
      </c>
      <c r="AQ13" s="60">
        <v>8</v>
      </c>
      <c r="AR13" s="60"/>
      <c r="AS13" s="60"/>
      <c r="AT13" s="60"/>
      <c r="AU13" s="65">
        <f>SUM(F13+O13+S13+X13+AC13+AH13+AL13+AQ13)</f>
        <v>57</v>
      </c>
      <c r="AV13" s="81" t="s">
        <v>35</v>
      </c>
      <c r="AW13" s="66"/>
      <c r="AX13" s="81"/>
      <c r="AY13" s="66">
        <v>33</v>
      </c>
      <c r="AZ13" s="123">
        <f t="shared" si="0"/>
        <v>0.30000000000000004</v>
      </c>
      <c r="BA13" s="123">
        <f t="shared" si="1"/>
        <v>33.299999999999997</v>
      </c>
      <c r="BB13" s="125">
        <v>3</v>
      </c>
      <c r="BC13" s="8"/>
    </row>
    <row r="14" spans="1:55" s="4" customFormat="1" ht="15" x14ac:dyDescent="0.25">
      <c r="A14" s="10">
        <v>6</v>
      </c>
      <c r="B14" s="56"/>
      <c r="C14" s="56"/>
      <c r="D14" s="56">
        <v>90825</v>
      </c>
      <c r="E14" s="66" t="s">
        <v>34</v>
      </c>
      <c r="F14" s="60">
        <v>2</v>
      </c>
      <c r="G14" s="60" t="s">
        <v>33</v>
      </c>
      <c r="H14" s="60" t="s">
        <v>37</v>
      </c>
      <c r="I14" s="60" t="s">
        <v>37</v>
      </c>
      <c r="J14" s="60" t="s">
        <v>34</v>
      </c>
      <c r="K14" s="60">
        <v>2</v>
      </c>
      <c r="L14" s="60" t="s">
        <v>33</v>
      </c>
      <c r="M14" s="60" t="s">
        <v>35</v>
      </c>
      <c r="N14" s="60" t="s">
        <v>34</v>
      </c>
      <c r="O14" s="60">
        <v>3</v>
      </c>
      <c r="P14" s="60"/>
      <c r="Q14" s="60" t="s">
        <v>35</v>
      </c>
      <c r="R14" s="60" t="s">
        <v>34</v>
      </c>
      <c r="S14" s="60" t="s">
        <v>33</v>
      </c>
      <c r="T14" s="60">
        <v>7</v>
      </c>
      <c r="U14" s="60"/>
      <c r="V14" s="60"/>
      <c r="W14" s="60" t="s">
        <v>34</v>
      </c>
      <c r="X14" s="60">
        <v>3</v>
      </c>
      <c r="Y14" s="60" t="s">
        <v>37</v>
      </c>
      <c r="Z14" s="60" t="s">
        <v>33</v>
      </c>
      <c r="AA14" s="60" t="s">
        <v>37</v>
      </c>
      <c r="AB14" s="60" t="s">
        <v>34</v>
      </c>
      <c r="AC14" s="60">
        <v>6</v>
      </c>
      <c r="AD14" s="60"/>
      <c r="AE14" s="60"/>
      <c r="AF14" s="60"/>
      <c r="AG14" s="60" t="s">
        <v>34</v>
      </c>
      <c r="AH14" s="60">
        <v>3</v>
      </c>
      <c r="AI14" s="60" t="s">
        <v>35</v>
      </c>
      <c r="AJ14" s="60"/>
      <c r="AK14" s="60" t="s">
        <v>34</v>
      </c>
      <c r="AL14" s="60">
        <v>1</v>
      </c>
      <c r="AM14" s="60" t="s">
        <v>37</v>
      </c>
      <c r="AN14" s="60"/>
      <c r="AO14" s="60" t="s">
        <v>37</v>
      </c>
      <c r="AP14" s="60" t="s">
        <v>34</v>
      </c>
      <c r="AQ14" s="60">
        <v>6</v>
      </c>
      <c r="AR14" s="60"/>
      <c r="AS14" s="60"/>
      <c r="AT14" s="60"/>
      <c r="AU14" s="65">
        <f>SUM(AQ14+AC14+T14)</f>
        <v>19</v>
      </c>
      <c r="AV14" s="81"/>
      <c r="AW14" s="66"/>
      <c r="AX14" s="81" t="s">
        <v>42</v>
      </c>
      <c r="AY14" s="86">
        <v>20</v>
      </c>
      <c r="AZ14" s="122"/>
      <c r="BA14" s="122"/>
      <c r="BB14" s="108"/>
      <c r="BC14" s="8"/>
    </row>
    <row r="15" spans="1:55" s="4" customFormat="1" ht="15" x14ac:dyDescent="0.25">
      <c r="A15" s="10">
        <v>7</v>
      </c>
      <c r="B15" s="56"/>
      <c r="C15" s="56"/>
      <c r="D15" s="56">
        <v>90829</v>
      </c>
      <c r="E15" s="66" t="s">
        <v>34</v>
      </c>
      <c r="F15" s="60">
        <v>7</v>
      </c>
      <c r="G15" s="60"/>
      <c r="H15" s="60"/>
      <c r="I15" s="60"/>
      <c r="J15" s="60" t="s">
        <v>34</v>
      </c>
      <c r="K15" s="60">
        <v>5</v>
      </c>
      <c r="L15" s="60" t="s">
        <v>35</v>
      </c>
      <c r="M15" s="60"/>
      <c r="N15" s="60" t="s">
        <v>34</v>
      </c>
      <c r="O15" s="60">
        <v>6</v>
      </c>
      <c r="P15" s="60"/>
      <c r="Q15" s="60"/>
      <c r="R15" s="60" t="s">
        <v>34</v>
      </c>
      <c r="S15" s="60">
        <v>7</v>
      </c>
      <c r="T15" s="60"/>
      <c r="U15" s="60"/>
      <c r="V15" s="60"/>
      <c r="W15" s="60" t="s">
        <v>34</v>
      </c>
      <c r="X15" s="60">
        <v>4</v>
      </c>
      <c r="Y15" s="60" t="s">
        <v>35</v>
      </c>
      <c r="Z15" s="60"/>
      <c r="AA15" s="60"/>
      <c r="AB15" s="60" t="s">
        <v>34</v>
      </c>
      <c r="AC15" s="60">
        <v>5</v>
      </c>
      <c r="AD15" s="60" t="s">
        <v>37</v>
      </c>
      <c r="AE15" s="60" t="s">
        <v>35</v>
      </c>
      <c r="AF15" s="60"/>
      <c r="AG15" s="60" t="s">
        <v>34</v>
      </c>
      <c r="AH15" s="60">
        <v>9</v>
      </c>
      <c r="AI15" s="60"/>
      <c r="AJ15" s="60"/>
      <c r="AK15" s="60" t="s">
        <v>34</v>
      </c>
      <c r="AL15" s="60">
        <v>5</v>
      </c>
      <c r="AM15" s="60" t="s">
        <v>35</v>
      </c>
      <c r="AN15" s="60"/>
      <c r="AO15" s="60"/>
      <c r="AP15" s="60" t="s">
        <v>34</v>
      </c>
      <c r="AQ15" s="60">
        <v>8</v>
      </c>
      <c r="AR15" s="60"/>
      <c r="AS15" s="60"/>
      <c r="AT15" s="60"/>
      <c r="AU15" s="65">
        <f>SUM(F15+O15+S15+AH15+AQ15)</f>
        <v>37</v>
      </c>
      <c r="AV15" s="81" t="s">
        <v>35</v>
      </c>
      <c r="AW15" s="66"/>
      <c r="AX15" s="81"/>
      <c r="AY15" s="86">
        <v>26</v>
      </c>
      <c r="AZ15" s="122"/>
      <c r="BA15" s="122"/>
      <c r="BB15" s="108"/>
      <c r="BC15" s="8"/>
    </row>
    <row r="16" spans="1:55" s="4" customFormat="1" ht="15" hidden="1" x14ac:dyDescent="0.25">
      <c r="A16" s="21">
        <v>8</v>
      </c>
      <c r="B16" s="61"/>
      <c r="C16" s="61"/>
      <c r="D16" s="61">
        <v>90832</v>
      </c>
      <c r="E16" s="62" t="s">
        <v>34</v>
      </c>
      <c r="F16" s="63">
        <v>7</v>
      </c>
      <c r="G16" s="63"/>
      <c r="H16" s="63"/>
      <c r="I16" s="63"/>
      <c r="J16" s="63" t="s">
        <v>34</v>
      </c>
      <c r="K16" s="63">
        <v>4</v>
      </c>
      <c r="L16" s="63"/>
      <c r="M16" s="63"/>
      <c r="N16" s="63" t="s">
        <v>34</v>
      </c>
      <c r="O16" s="63">
        <v>5</v>
      </c>
      <c r="P16" s="63"/>
      <c r="Q16" s="63"/>
      <c r="R16" s="63" t="s">
        <v>34</v>
      </c>
      <c r="S16" s="63" t="s">
        <v>33</v>
      </c>
      <c r="T16" s="63"/>
      <c r="U16" s="63"/>
      <c r="V16" s="63"/>
      <c r="W16" s="63" t="s">
        <v>34</v>
      </c>
      <c r="X16" s="63" t="s">
        <v>33</v>
      </c>
      <c r="Y16" s="63"/>
      <c r="Z16" s="63"/>
      <c r="AA16" s="63"/>
      <c r="AB16" s="63" t="s">
        <v>33</v>
      </c>
      <c r="AC16" s="63" t="s">
        <v>33</v>
      </c>
      <c r="AD16" s="63"/>
      <c r="AE16" s="63"/>
      <c r="AF16" s="63"/>
      <c r="AG16" s="63" t="s">
        <v>34</v>
      </c>
      <c r="AH16" s="63" t="s">
        <v>33</v>
      </c>
      <c r="AI16" s="60"/>
      <c r="AJ16" s="60"/>
      <c r="AK16" s="63" t="s">
        <v>34</v>
      </c>
      <c r="AL16" s="63" t="s">
        <v>33</v>
      </c>
      <c r="AM16" s="63"/>
      <c r="AN16" s="63"/>
      <c r="AO16" s="63"/>
      <c r="AP16" s="63" t="s">
        <v>34</v>
      </c>
      <c r="AQ16" s="63" t="s">
        <v>33</v>
      </c>
      <c r="AR16" s="60"/>
      <c r="AS16" s="60"/>
      <c r="AT16" s="63">
        <v>7</v>
      </c>
      <c r="AU16" s="67">
        <f>SUM(F16)</f>
        <v>7</v>
      </c>
      <c r="AV16" s="82"/>
      <c r="AW16" s="66"/>
      <c r="AX16" s="81"/>
      <c r="AY16" s="86"/>
      <c r="AZ16" s="122">
        <f t="shared" si="0"/>
        <v>-4.7</v>
      </c>
      <c r="BA16" s="123">
        <f t="shared" si="1"/>
        <v>-4.7</v>
      </c>
      <c r="BB16" s="108"/>
      <c r="BC16" s="8"/>
    </row>
    <row r="17" spans="1:55" s="4" customFormat="1" ht="15" x14ac:dyDescent="0.25">
      <c r="A17" s="10">
        <v>9</v>
      </c>
      <c r="B17" s="56"/>
      <c r="C17" s="56"/>
      <c r="D17" s="56">
        <v>92247</v>
      </c>
      <c r="E17" s="66" t="s">
        <v>34</v>
      </c>
      <c r="F17" s="60">
        <v>4</v>
      </c>
      <c r="G17" s="60" t="s">
        <v>37</v>
      </c>
      <c r="H17" s="60"/>
      <c r="I17" s="60"/>
      <c r="J17" s="60" t="s">
        <v>34</v>
      </c>
      <c r="K17" s="60">
        <v>3</v>
      </c>
      <c r="L17" s="60" t="s">
        <v>35</v>
      </c>
      <c r="M17" s="60"/>
      <c r="N17" s="60" t="s">
        <v>34</v>
      </c>
      <c r="O17" s="60">
        <v>3</v>
      </c>
      <c r="P17" s="60" t="s">
        <v>35</v>
      </c>
      <c r="Q17" s="60" t="s">
        <v>33</v>
      </c>
      <c r="R17" s="60" t="s">
        <v>34</v>
      </c>
      <c r="S17" s="60">
        <v>9</v>
      </c>
      <c r="T17" s="60"/>
      <c r="U17" s="60"/>
      <c r="V17" s="60"/>
      <c r="W17" s="60" t="s">
        <v>34</v>
      </c>
      <c r="X17" s="60">
        <v>6</v>
      </c>
      <c r="Y17" s="60"/>
      <c r="Z17" s="60"/>
      <c r="AA17" s="60"/>
      <c r="AB17" s="60" t="s">
        <v>34</v>
      </c>
      <c r="AC17" s="60">
        <v>2</v>
      </c>
      <c r="AD17" s="60" t="s">
        <v>37</v>
      </c>
      <c r="AE17" s="60" t="s">
        <v>33</v>
      </c>
      <c r="AF17" s="60"/>
      <c r="AG17" s="60" t="s">
        <v>34</v>
      </c>
      <c r="AH17" s="60">
        <v>8</v>
      </c>
      <c r="AI17" s="60"/>
      <c r="AJ17" s="60"/>
      <c r="AK17" s="60" t="s">
        <v>34</v>
      </c>
      <c r="AL17" s="60">
        <v>2</v>
      </c>
      <c r="AM17" s="60" t="s">
        <v>35</v>
      </c>
      <c r="AN17" s="60"/>
      <c r="AO17" s="60"/>
      <c r="AP17" s="60" t="s">
        <v>34</v>
      </c>
      <c r="AQ17" s="60">
        <v>7</v>
      </c>
      <c r="AR17" s="60"/>
      <c r="AS17" s="60"/>
      <c r="AT17" s="60"/>
      <c r="AU17" s="65">
        <f>SUM(AQ17+AH17+X17+S17)</f>
        <v>30</v>
      </c>
      <c r="AV17" s="81"/>
      <c r="AW17" s="66"/>
      <c r="AX17" s="81" t="s">
        <v>42</v>
      </c>
      <c r="AY17" s="66">
        <v>32</v>
      </c>
      <c r="AZ17" s="123"/>
      <c r="BA17" s="123">
        <f t="shared" si="1"/>
        <v>32</v>
      </c>
      <c r="BB17" s="125">
        <v>3</v>
      </c>
      <c r="BC17" s="8"/>
    </row>
    <row r="18" spans="1:55" s="4" customFormat="1" ht="15" x14ac:dyDescent="0.25">
      <c r="A18" s="10">
        <v>10</v>
      </c>
      <c r="B18" s="56"/>
      <c r="C18" s="56"/>
      <c r="D18" s="56">
        <v>90834</v>
      </c>
      <c r="E18" s="66" t="s">
        <v>34</v>
      </c>
      <c r="F18" s="60">
        <v>8</v>
      </c>
      <c r="G18" s="60"/>
      <c r="H18" s="60"/>
      <c r="I18" s="60"/>
      <c r="J18" s="60" t="s">
        <v>34</v>
      </c>
      <c r="K18" s="60">
        <v>7</v>
      </c>
      <c r="L18" s="60"/>
      <c r="M18" s="60"/>
      <c r="N18" s="60" t="s">
        <v>34</v>
      </c>
      <c r="O18" s="60">
        <v>7</v>
      </c>
      <c r="P18" s="60"/>
      <c r="Q18" s="60"/>
      <c r="R18" s="60" t="s">
        <v>34</v>
      </c>
      <c r="S18" s="60">
        <v>8</v>
      </c>
      <c r="T18" s="60"/>
      <c r="U18" s="60"/>
      <c r="V18" s="60"/>
      <c r="W18" s="60" t="s">
        <v>34</v>
      </c>
      <c r="X18" s="60">
        <v>3</v>
      </c>
      <c r="Y18" s="60"/>
      <c r="Z18" s="60"/>
      <c r="AA18" s="60"/>
      <c r="AB18" s="60" t="s">
        <v>34</v>
      </c>
      <c r="AC18" s="60">
        <v>6</v>
      </c>
      <c r="AD18" s="60"/>
      <c r="AE18" s="60"/>
      <c r="AF18" s="60"/>
      <c r="AG18" s="60" t="s">
        <v>34</v>
      </c>
      <c r="AH18" s="60">
        <v>8</v>
      </c>
      <c r="AI18" s="60"/>
      <c r="AJ18" s="60"/>
      <c r="AK18" s="60" t="s">
        <v>34</v>
      </c>
      <c r="AL18" s="60">
        <v>7</v>
      </c>
      <c r="AM18" s="60"/>
      <c r="AN18" s="60"/>
      <c r="AO18" s="60"/>
      <c r="AP18" s="60" t="s">
        <v>34</v>
      </c>
      <c r="AQ18" s="60">
        <v>8</v>
      </c>
      <c r="AR18" s="60"/>
      <c r="AS18" s="60"/>
      <c r="AT18" s="60"/>
      <c r="AU18" s="65">
        <f>SUM(F18+K18+O18+S18+AC18+AH18+AL18+AQ18)</f>
        <v>59</v>
      </c>
      <c r="AV18" s="81" t="s">
        <v>35</v>
      </c>
      <c r="AW18" s="66"/>
      <c r="AX18" s="81"/>
      <c r="AY18" s="95" t="s">
        <v>33</v>
      </c>
      <c r="AZ18" s="122"/>
      <c r="BA18" s="122"/>
      <c r="BB18" s="108"/>
      <c r="BC18" s="8"/>
    </row>
    <row r="19" spans="1:55" s="4" customFormat="1" ht="15.75" thickBot="1" x14ac:dyDescent="0.3">
      <c r="A19" s="10">
        <v>11</v>
      </c>
      <c r="B19" s="56"/>
      <c r="C19" s="56"/>
      <c r="D19" s="56">
        <v>92161</v>
      </c>
      <c r="E19" s="68" t="s">
        <v>34</v>
      </c>
      <c r="F19" s="69" t="s">
        <v>33</v>
      </c>
      <c r="G19" s="69">
        <v>4</v>
      </c>
      <c r="H19" s="69" t="s">
        <v>37</v>
      </c>
      <c r="I19" s="69" t="s">
        <v>35</v>
      </c>
      <c r="J19" s="69" t="s">
        <v>34</v>
      </c>
      <c r="K19" s="69" t="s">
        <v>33</v>
      </c>
      <c r="L19" s="69">
        <v>2</v>
      </c>
      <c r="M19" s="69" t="s">
        <v>35</v>
      </c>
      <c r="N19" s="69" t="s">
        <v>34</v>
      </c>
      <c r="O19" s="69" t="s">
        <v>33</v>
      </c>
      <c r="P19" s="69">
        <v>5</v>
      </c>
      <c r="Q19" s="69" t="s">
        <v>35</v>
      </c>
      <c r="R19" s="69" t="s">
        <v>34</v>
      </c>
      <c r="S19" s="69">
        <v>5</v>
      </c>
      <c r="T19" s="69" t="s">
        <v>33</v>
      </c>
      <c r="U19" s="69" t="s">
        <v>37</v>
      </c>
      <c r="V19" s="69" t="s">
        <v>35</v>
      </c>
      <c r="W19" s="69" t="s">
        <v>34</v>
      </c>
      <c r="X19" s="69">
        <v>7</v>
      </c>
      <c r="Y19" s="69"/>
      <c r="Z19" s="69"/>
      <c r="AA19" s="69"/>
      <c r="AB19" s="69" t="s">
        <v>34</v>
      </c>
      <c r="AC19" s="69">
        <v>2</v>
      </c>
      <c r="AD19" s="69" t="s">
        <v>37</v>
      </c>
      <c r="AE19" s="60" t="s">
        <v>33</v>
      </c>
      <c r="AF19" s="70" t="s">
        <v>35</v>
      </c>
      <c r="AG19" s="69" t="s">
        <v>34</v>
      </c>
      <c r="AH19" s="69">
        <v>5</v>
      </c>
      <c r="AI19" s="69" t="s">
        <v>35</v>
      </c>
      <c r="AJ19" s="69"/>
      <c r="AK19" s="69" t="s">
        <v>34</v>
      </c>
      <c r="AL19" s="69">
        <v>5</v>
      </c>
      <c r="AM19" s="69" t="s">
        <v>37</v>
      </c>
      <c r="AN19" s="69"/>
      <c r="AO19" s="69" t="s">
        <v>35</v>
      </c>
      <c r="AP19" s="69" t="s">
        <v>34</v>
      </c>
      <c r="AQ19" s="69">
        <v>7</v>
      </c>
      <c r="AR19" s="69"/>
      <c r="AS19" s="69"/>
      <c r="AT19" s="69"/>
      <c r="AU19" s="71">
        <v>14</v>
      </c>
      <c r="AV19" s="83"/>
      <c r="AW19" s="68"/>
      <c r="AX19" s="83"/>
      <c r="AY19" s="94">
        <v>18</v>
      </c>
      <c r="AZ19" s="126"/>
      <c r="BA19" s="126"/>
      <c r="BB19" s="110"/>
      <c r="BC19" s="8"/>
    </row>
    <row r="20" spans="1:55" s="4" customFormat="1" ht="15.75" hidden="1" thickBot="1" x14ac:dyDescent="0.3">
      <c r="A20" s="25">
        <v>15</v>
      </c>
      <c r="B20" s="26" t="s">
        <v>21</v>
      </c>
      <c r="C20" s="26" t="s">
        <v>22</v>
      </c>
      <c r="D20" s="26">
        <v>81354</v>
      </c>
      <c r="E20" s="27" t="s">
        <v>33</v>
      </c>
      <c r="F20" s="27" t="s">
        <v>33</v>
      </c>
      <c r="G20" s="27"/>
      <c r="H20" s="27"/>
      <c r="I20" s="27"/>
      <c r="J20" s="27" t="s">
        <v>33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53"/>
      <c r="AX20" s="54"/>
      <c r="AY20" s="54"/>
      <c r="AZ20" s="98">
        <f t="shared" si="0"/>
        <v>-5.4</v>
      </c>
      <c r="BA20" s="100">
        <f t="shared" si="1"/>
        <v>-5.4</v>
      </c>
      <c r="BB20" s="111"/>
    </row>
    <row r="21" spans="1:55" s="4" customFormat="1" ht="15.75" hidden="1" thickBot="1" x14ac:dyDescent="0.3">
      <c r="A21" s="21">
        <v>16</v>
      </c>
      <c r="B21" s="22" t="s">
        <v>24</v>
      </c>
      <c r="C21" s="22" t="s">
        <v>25</v>
      </c>
      <c r="D21" s="22">
        <v>91807</v>
      </c>
      <c r="E21" s="29"/>
      <c r="F21" s="29"/>
      <c r="G21" s="29"/>
      <c r="H21" s="29"/>
      <c r="I21" s="29"/>
      <c r="J21" s="29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55"/>
      <c r="AX21" s="1"/>
      <c r="AY21" s="1"/>
      <c r="AZ21" s="96">
        <f t="shared" si="0"/>
        <v>-5.4</v>
      </c>
      <c r="BA21" s="99">
        <f t="shared" si="1"/>
        <v>-5.4</v>
      </c>
      <c r="BB21" s="112"/>
    </row>
    <row r="22" spans="1:55" ht="15.75" customHeight="1" thickBot="1" x14ac:dyDescent="0.25">
      <c r="A22" s="20"/>
      <c r="B22" s="135" t="s">
        <v>12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78"/>
      <c r="AX22" s="79"/>
      <c r="AY22" s="79"/>
      <c r="AZ22" s="79"/>
      <c r="BA22" s="79"/>
      <c r="BB22" s="113"/>
    </row>
    <row r="23" spans="1:55" s="4" customFormat="1" ht="15.75" hidden="1" thickBot="1" x14ac:dyDescent="0.3">
      <c r="A23" s="21">
        <v>1</v>
      </c>
      <c r="B23" s="24" t="s">
        <v>23</v>
      </c>
      <c r="C23" s="24" t="s">
        <v>13</v>
      </c>
      <c r="D23" s="24">
        <v>92163</v>
      </c>
      <c r="E23" s="41" t="s">
        <v>33</v>
      </c>
      <c r="F23" s="39"/>
      <c r="G23" s="39"/>
      <c r="H23" s="39"/>
      <c r="I23" s="39"/>
      <c r="J23" s="41" t="s">
        <v>33</v>
      </c>
      <c r="K23" s="39"/>
      <c r="L23" s="39"/>
      <c r="M23" s="39"/>
      <c r="N23" s="41" t="s">
        <v>33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51"/>
      <c r="AX23" s="52"/>
      <c r="AY23" s="52"/>
      <c r="AZ23" s="97">
        <f t="shared" si="0"/>
        <v>-5.4</v>
      </c>
      <c r="BA23" s="101">
        <f t="shared" si="1"/>
        <v>-5.4</v>
      </c>
      <c r="BB23" s="107"/>
    </row>
    <row r="24" spans="1:55" ht="15" x14ac:dyDescent="0.25">
      <c r="A24" s="10">
        <v>1</v>
      </c>
      <c r="B24" s="56"/>
      <c r="C24" s="56"/>
      <c r="D24" s="56">
        <v>90840</v>
      </c>
      <c r="E24" s="57" t="s">
        <v>34</v>
      </c>
      <c r="F24" s="58">
        <v>5</v>
      </c>
      <c r="G24" s="58" t="s">
        <v>37</v>
      </c>
      <c r="H24" s="58" t="s">
        <v>35</v>
      </c>
      <c r="I24" s="58"/>
      <c r="J24" s="58" t="s">
        <v>34</v>
      </c>
      <c r="K24" s="58">
        <v>7</v>
      </c>
      <c r="L24" s="58"/>
      <c r="M24" s="58"/>
      <c r="N24" s="58" t="s">
        <v>34</v>
      </c>
      <c r="O24" s="58">
        <v>4</v>
      </c>
      <c r="P24" s="58" t="s">
        <v>35</v>
      </c>
      <c r="Q24" s="58"/>
      <c r="R24" s="58" t="s">
        <v>34</v>
      </c>
      <c r="S24" s="58">
        <v>8</v>
      </c>
      <c r="T24" s="58"/>
      <c r="U24" s="58"/>
      <c r="V24" s="58"/>
      <c r="W24" s="58" t="s">
        <v>34</v>
      </c>
      <c r="X24" s="58">
        <v>6</v>
      </c>
      <c r="Y24" s="58"/>
      <c r="Z24" s="58"/>
      <c r="AA24" s="58"/>
      <c r="AB24" s="58" t="s">
        <v>34</v>
      </c>
      <c r="AC24" s="58">
        <v>4</v>
      </c>
      <c r="AD24" s="58" t="s">
        <v>35</v>
      </c>
      <c r="AE24" s="58"/>
      <c r="AF24" s="58"/>
      <c r="AG24" s="58" t="s">
        <v>34</v>
      </c>
      <c r="AH24" s="58">
        <v>6</v>
      </c>
      <c r="AI24" s="58"/>
      <c r="AJ24" s="58"/>
      <c r="AK24" s="58" t="s">
        <v>34</v>
      </c>
      <c r="AL24" s="58">
        <v>7</v>
      </c>
      <c r="AM24" s="58"/>
      <c r="AN24" s="58"/>
      <c r="AO24" s="58"/>
      <c r="AP24" s="58" t="s">
        <v>34</v>
      </c>
      <c r="AQ24" s="58">
        <v>8</v>
      </c>
      <c r="AR24" s="58"/>
      <c r="AS24" s="58"/>
      <c r="AT24" s="58"/>
      <c r="AU24" s="58">
        <f>SUM(K24+S24+X24+AH24+AL24+AQ24)</f>
        <v>42</v>
      </c>
      <c r="AV24" s="80" t="s">
        <v>35</v>
      </c>
      <c r="AW24" s="57"/>
      <c r="AX24" s="80"/>
      <c r="AY24" s="93">
        <v>27</v>
      </c>
      <c r="AZ24" s="127"/>
      <c r="BA24" s="127"/>
      <c r="BB24" s="114"/>
      <c r="BC24" s="7"/>
    </row>
    <row r="25" spans="1:55" ht="15" x14ac:dyDescent="0.25">
      <c r="A25" s="10">
        <v>2</v>
      </c>
      <c r="B25" s="56"/>
      <c r="C25" s="56"/>
      <c r="D25" s="56">
        <v>89151</v>
      </c>
      <c r="E25" s="66" t="s">
        <v>34</v>
      </c>
      <c r="F25" s="60">
        <v>9</v>
      </c>
      <c r="G25" s="60"/>
      <c r="H25" s="60"/>
      <c r="I25" s="60"/>
      <c r="J25" s="60" t="s">
        <v>34</v>
      </c>
      <c r="K25" s="60">
        <v>7</v>
      </c>
      <c r="L25" s="60"/>
      <c r="M25" s="60"/>
      <c r="N25" s="60" t="s">
        <v>34</v>
      </c>
      <c r="O25" s="60">
        <v>8</v>
      </c>
      <c r="P25" s="60"/>
      <c r="Q25" s="60"/>
      <c r="R25" s="60" t="s">
        <v>34</v>
      </c>
      <c r="S25" s="60">
        <v>7</v>
      </c>
      <c r="T25" s="60"/>
      <c r="U25" s="60"/>
      <c r="V25" s="60"/>
      <c r="W25" s="60" t="s">
        <v>34</v>
      </c>
      <c r="X25" s="60">
        <v>5</v>
      </c>
      <c r="Y25" s="60" t="s">
        <v>35</v>
      </c>
      <c r="Z25" s="60"/>
      <c r="AA25" s="60"/>
      <c r="AB25" s="60" t="s">
        <v>34</v>
      </c>
      <c r="AC25" s="60">
        <v>5</v>
      </c>
      <c r="AD25" s="60" t="s">
        <v>35</v>
      </c>
      <c r="AE25" s="60"/>
      <c r="AF25" s="60"/>
      <c r="AG25" s="60" t="s">
        <v>34</v>
      </c>
      <c r="AH25" s="60">
        <v>6</v>
      </c>
      <c r="AI25" s="60"/>
      <c r="AJ25" s="60"/>
      <c r="AK25" s="60" t="s">
        <v>34</v>
      </c>
      <c r="AL25" s="60">
        <v>7</v>
      </c>
      <c r="AM25" s="60"/>
      <c r="AN25" s="60"/>
      <c r="AO25" s="60"/>
      <c r="AP25" s="60" t="s">
        <v>34</v>
      </c>
      <c r="AQ25" s="60">
        <v>6</v>
      </c>
      <c r="AR25" s="60"/>
      <c r="AS25" s="60"/>
      <c r="AT25" s="60"/>
      <c r="AU25" s="60">
        <f>SUM(F25+K25+O25+S25+AH25+AL25+AQ25)</f>
        <v>50</v>
      </c>
      <c r="AV25" s="81" t="s">
        <v>35</v>
      </c>
      <c r="AW25" s="66"/>
      <c r="AX25" s="81"/>
      <c r="AY25" s="66">
        <v>32</v>
      </c>
      <c r="AZ25" s="123">
        <v>0</v>
      </c>
      <c r="BA25" s="123">
        <f t="shared" si="1"/>
        <v>32</v>
      </c>
      <c r="BB25" s="115">
        <v>3</v>
      </c>
      <c r="BC25" s="7"/>
    </row>
    <row r="26" spans="1:55" ht="15" x14ac:dyDescent="0.25">
      <c r="A26" s="10">
        <v>3</v>
      </c>
      <c r="B26" s="56"/>
      <c r="C26" s="56"/>
      <c r="D26" s="56">
        <v>90841</v>
      </c>
      <c r="E26" s="66" t="s">
        <v>34</v>
      </c>
      <c r="F26" s="60">
        <v>9</v>
      </c>
      <c r="G26" s="60"/>
      <c r="H26" s="60"/>
      <c r="I26" s="60"/>
      <c r="J26" s="60" t="s">
        <v>34</v>
      </c>
      <c r="K26" s="60">
        <v>10</v>
      </c>
      <c r="L26" s="60"/>
      <c r="M26" s="60"/>
      <c r="N26" s="60" t="s">
        <v>34</v>
      </c>
      <c r="O26" s="60">
        <v>6</v>
      </c>
      <c r="P26" s="60"/>
      <c r="Q26" s="60"/>
      <c r="R26" s="60" t="s">
        <v>34</v>
      </c>
      <c r="S26" s="60">
        <v>9</v>
      </c>
      <c r="T26" s="60"/>
      <c r="U26" s="60"/>
      <c r="V26" s="60"/>
      <c r="W26" s="60" t="s">
        <v>34</v>
      </c>
      <c r="X26" s="60">
        <v>8</v>
      </c>
      <c r="Y26" s="60"/>
      <c r="Z26" s="60"/>
      <c r="AA26" s="60"/>
      <c r="AB26" s="60" t="s">
        <v>34</v>
      </c>
      <c r="AC26" s="60">
        <v>9</v>
      </c>
      <c r="AD26" s="60"/>
      <c r="AE26" s="60"/>
      <c r="AF26" s="60"/>
      <c r="AG26" s="60" t="s">
        <v>34</v>
      </c>
      <c r="AH26" s="60">
        <v>9</v>
      </c>
      <c r="AI26" s="60"/>
      <c r="AJ26" s="60"/>
      <c r="AK26" s="60" t="s">
        <v>34</v>
      </c>
      <c r="AL26" s="60">
        <v>9</v>
      </c>
      <c r="AM26" s="60"/>
      <c r="AN26" s="60"/>
      <c r="AO26" s="60"/>
      <c r="AP26" s="60" t="s">
        <v>34</v>
      </c>
      <c r="AQ26" s="60">
        <v>6</v>
      </c>
      <c r="AR26" s="60"/>
      <c r="AS26" s="60"/>
      <c r="AT26" s="60"/>
      <c r="AU26" s="60">
        <f>SUM(F26+K26+O26+S26+X26+AC26+AH26+AL26+AQ26)</f>
        <v>75</v>
      </c>
      <c r="AV26" s="81" t="s">
        <v>35</v>
      </c>
      <c r="AW26" s="66"/>
      <c r="AX26" s="81"/>
      <c r="AY26" s="66">
        <v>30</v>
      </c>
      <c r="AZ26" s="123">
        <f t="shared" si="0"/>
        <v>2.1</v>
      </c>
      <c r="BA26" s="123">
        <f t="shared" si="1"/>
        <v>32.1</v>
      </c>
      <c r="BB26" s="115">
        <v>3</v>
      </c>
      <c r="BC26" s="7"/>
    </row>
    <row r="27" spans="1:55" ht="15" x14ac:dyDescent="0.25">
      <c r="A27" s="10">
        <v>4</v>
      </c>
      <c r="B27" s="6"/>
      <c r="C27" s="6"/>
      <c r="D27" s="6">
        <v>90843</v>
      </c>
      <c r="E27" s="40" t="s">
        <v>34</v>
      </c>
      <c r="F27" s="1">
        <v>6</v>
      </c>
      <c r="G27" s="1"/>
      <c r="H27" s="1"/>
      <c r="I27" s="1"/>
      <c r="J27" s="28" t="s">
        <v>34</v>
      </c>
      <c r="K27" s="1">
        <v>4</v>
      </c>
      <c r="L27" s="45" t="s">
        <v>35</v>
      </c>
      <c r="M27" s="45"/>
      <c r="N27" s="28" t="s">
        <v>34</v>
      </c>
      <c r="O27" s="1">
        <v>4</v>
      </c>
      <c r="P27" s="45" t="s">
        <v>35</v>
      </c>
      <c r="Q27" s="45"/>
      <c r="R27" s="28" t="s">
        <v>34</v>
      </c>
      <c r="S27" s="1">
        <v>7</v>
      </c>
      <c r="T27" s="1"/>
      <c r="U27" s="1"/>
      <c r="V27" s="1"/>
      <c r="W27" s="28" t="s">
        <v>34</v>
      </c>
      <c r="X27" s="1">
        <v>5</v>
      </c>
      <c r="Y27" s="1" t="s">
        <v>37</v>
      </c>
      <c r="Z27" s="1" t="s">
        <v>37</v>
      </c>
      <c r="AA27" s="1"/>
      <c r="AB27" s="28" t="s">
        <v>34</v>
      </c>
      <c r="AC27" s="1">
        <v>5</v>
      </c>
      <c r="AD27" s="1" t="s">
        <v>37</v>
      </c>
      <c r="AE27" s="45" t="s">
        <v>35</v>
      </c>
      <c r="AF27" s="45"/>
      <c r="AG27" s="28" t="s">
        <v>34</v>
      </c>
      <c r="AH27" s="1">
        <v>5</v>
      </c>
      <c r="AI27" s="1" t="s">
        <v>37</v>
      </c>
      <c r="AJ27" s="45" t="s">
        <v>35</v>
      </c>
      <c r="AK27" s="28" t="s">
        <v>34</v>
      </c>
      <c r="AL27" s="1">
        <v>3</v>
      </c>
      <c r="AM27" s="45" t="s">
        <v>35</v>
      </c>
      <c r="AN27" s="45"/>
      <c r="AO27" s="45"/>
      <c r="AP27" s="28" t="s">
        <v>34</v>
      </c>
      <c r="AQ27" s="1">
        <v>9</v>
      </c>
      <c r="AR27" s="1"/>
      <c r="AS27" s="1"/>
      <c r="AT27" s="1"/>
      <c r="AU27" s="1">
        <f>SUM(F27+S27+AQ27)</f>
        <v>22</v>
      </c>
      <c r="AV27" s="85"/>
      <c r="AW27" s="86" t="s">
        <v>43</v>
      </c>
      <c r="AX27" s="85" t="s">
        <v>33</v>
      </c>
      <c r="AY27" s="86"/>
      <c r="AZ27" s="122"/>
      <c r="BA27" s="122"/>
      <c r="BB27" s="116"/>
      <c r="BC27" s="7"/>
    </row>
    <row r="28" spans="1:55" ht="15" x14ac:dyDescent="0.25">
      <c r="A28" s="10">
        <v>5</v>
      </c>
      <c r="B28" s="56"/>
      <c r="C28" s="56"/>
      <c r="D28" s="56">
        <v>90844</v>
      </c>
      <c r="E28" s="66" t="s">
        <v>34</v>
      </c>
      <c r="F28" s="60">
        <v>6</v>
      </c>
      <c r="G28" s="60"/>
      <c r="H28" s="60"/>
      <c r="I28" s="60"/>
      <c r="J28" s="60" t="s">
        <v>34</v>
      </c>
      <c r="K28" s="60">
        <v>9</v>
      </c>
      <c r="L28" s="60"/>
      <c r="M28" s="60"/>
      <c r="N28" s="60" t="s">
        <v>34</v>
      </c>
      <c r="O28" s="60">
        <v>7</v>
      </c>
      <c r="P28" s="60"/>
      <c r="Q28" s="60"/>
      <c r="R28" s="60" t="s">
        <v>34</v>
      </c>
      <c r="S28" s="60">
        <v>8</v>
      </c>
      <c r="T28" s="60"/>
      <c r="U28" s="60"/>
      <c r="V28" s="60"/>
      <c r="W28" s="60" t="s">
        <v>34</v>
      </c>
      <c r="X28" s="60">
        <v>8</v>
      </c>
      <c r="Y28" s="60"/>
      <c r="Z28" s="60"/>
      <c r="AA28" s="60"/>
      <c r="AB28" s="60" t="s">
        <v>34</v>
      </c>
      <c r="AC28" s="60">
        <v>4</v>
      </c>
      <c r="AD28" s="60"/>
      <c r="AE28" s="60"/>
      <c r="AF28" s="60"/>
      <c r="AG28" s="60" t="s">
        <v>34</v>
      </c>
      <c r="AH28" s="60">
        <v>9</v>
      </c>
      <c r="AI28" s="60"/>
      <c r="AJ28" s="60"/>
      <c r="AK28" s="60" t="s">
        <v>34</v>
      </c>
      <c r="AL28" s="60">
        <v>9</v>
      </c>
      <c r="AM28" s="60"/>
      <c r="AN28" s="60"/>
      <c r="AO28" s="60"/>
      <c r="AP28" s="60" t="s">
        <v>34</v>
      </c>
      <c r="AQ28" s="60">
        <v>8</v>
      </c>
      <c r="AR28" s="60"/>
      <c r="AS28" s="60"/>
      <c r="AT28" s="60"/>
      <c r="AU28" s="60">
        <f>SUM(F28+K28+O28+S28+X28+AH28+AL28+AQ28)</f>
        <v>64</v>
      </c>
      <c r="AV28" s="81" t="s">
        <v>35</v>
      </c>
      <c r="AW28" s="66"/>
      <c r="AX28" s="81"/>
      <c r="AY28" s="66">
        <v>39</v>
      </c>
      <c r="AZ28" s="123">
        <f t="shared" si="0"/>
        <v>1</v>
      </c>
      <c r="BA28" s="123">
        <f t="shared" si="1"/>
        <v>40</v>
      </c>
      <c r="BB28" s="115">
        <v>4</v>
      </c>
      <c r="BC28" s="7"/>
    </row>
    <row r="29" spans="1:55" s="4" customFormat="1" ht="15" hidden="1" x14ac:dyDescent="0.25">
      <c r="A29" s="25">
        <v>6</v>
      </c>
      <c r="B29" s="61"/>
      <c r="C29" s="61"/>
      <c r="D29" s="61">
        <v>81387</v>
      </c>
      <c r="E29" s="62" t="s">
        <v>33</v>
      </c>
      <c r="F29" s="63" t="s">
        <v>33</v>
      </c>
      <c r="G29" s="63"/>
      <c r="H29" s="63"/>
      <c r="I29" s="63"/>
      <c r="J29" s="63" t="s">
        <v>34</v>
      </c>
      <c r="K29" s="63" t="s">
        <v>33</v>
      </c>
      <c r="L29" s="63"/>
      <c r="M29" s="63"/>
      <c r="N29" s="63" t="s">
        <v>33</v>
      </c>
      <c r="O29" s="63" t="s">
        <v>33</v>
      </c>
      <c r="P29" s="63"/>
      <c r="Q29" s="63"/>
      <c r="R29" s="63" t="s">
        <v>33</v>
      </c>
      <c r="S29" s="63"/>
      <c r="T29" s="63"/>
      <c r="U29" s="63"/>
      <c r="V29" s="63"/>
      <c r="W29" s="63" t="s">
        <v>33</v>
      </c>
      <c r="X29" s="63"/>
      <c r="Y29" s="63"/>
      <c r="Z29" s="63"/>
      <c r="AA29" s="63"/>
      <c r="AB29" s="60" t="s">
        <v>34</v>
      </c>
      <c r="AC29" s="63"/>
      <c r="AD29" s="63"/>
      <c r="AE29" s="63"/>
      <c r="AF29" s="63"/>
      <c r="AG29" s="63" t="s">
        <v>33</v>
      </c>
      <c r="AH29" s="63"/>
      <c r="AI29" s="63"/>
      <c r="AJ29" s="63"/>
      <c r="AK29" s="60" t="s">
        <v>34</v>
      </c>
      <c r="AL29" s="63"/>
      <c r="AM29" s="63"/>
      <c r="AN29" s="63"/>
      <c r="AO29" s="63"/>
      <c r="AP29" s="60" t="s">
        <v>34</v>
      </c>
      <c r="AQ29" s="63"/>
      <c r="AR29" s="63"/>
      <c r="AS29" s="63"/>
      <c r="AT29" s="63"/>
      <c r="AU29" s="60" t="e">
        <f>SUM(F29+K29+O29+S29+X29+AC29+AH29+AL29+AQ29)</f>
        <v>#VALUE!</v>
      </c>
      <c r="AV29" s="81" t="s">
        <v>35</v>
      </c>
      <c r="AW29" s="66"/>
      <c r="AX29" s="81"/>
      <c r="AY29" s="66"/>
      <c r="AZ29" s="123" t="e">
        <f t="shared" si="0"/>
        <v>#VALUE!</v>
      </c>
      <c r="BA29" s="123" t="e">
        <f t="shared" si="1"/>
        <v>#VALUE!</v>
      </c>
      <c r="BB29" s="109"/>
      <c r="BC29" s="8"/>
    </row>
    <row r="30" spans="1:55" s="4" customFormat="1" ht="15" hidden="1" x14ac:dyDescent="0.25">
      <c r="A30" s="25">
        <v>8</v>
      </c>
      <c r="B30" s="61"/>
      <c r="C30" s="61"/>
      <c r="D30" s="61">
        <v>90846</v>
      </c>
      <c r="E30" s="62" t="s">
        <v>33</v>
      </c>
      <c r="F30" s="63"/>
      <c r="G30" s="63"/>
      <c r="H30" s="63"/>
      <c r="I30" s="63"/>
      <c r="J30" s="63" t="s">
        <v>33</v>
      </c>
      <c r="K30" s="63"/>
      <c r="L30" s="63"/>
      <c r="M30" s="63"/>
      <c r="N30" s="63" t="s">
        <v>33</v>
      </c>
      <c r="O30" s="63"/>
      <c r="P30" s="63"/>
      <c r="Q30" s="63"/>
      <c r="R30" s="63" t="s">
        <v>33</v>
      </c>
      <c r="S30" s="63"/>
      <c r="T30" s="63"/>
      <c r="U30" s="63"/>
      <c r="V30" s="63"/>
      <c r="W30" s="63"/>
      <c r="X30" s="63"/>
      <c r="Y30" s="63"/>
      <c r="Z30" s="63"/>
      <c r="AA30" s="63"/>
      <c r="AB30" s="60" t="s">
        <v>34</v>
      </c>
      <c r="AC30" s="63"/>
      <c r="AD30" s="63"/>
      <c r="AE30" s="63"/>
      <c r="AF30" s="63"/>
      <c r="AG30" s="63" t="s">
        <v>33</v>
      </c>
      <c r="AH30" s="63"/>
      <c r="AI30" s="63"/>
      <c r="AJ30" s="63"/>
      <c r="AK30" s="60" t="s">
        <v>34</v>
      </c>
      <c r="AL30" s="63"/>
      <c r="AM30" s="63"/>
      <c r="AN30" s="63"/>
      <c r="AO30" s="63"/>
      <c r="AP30" s="60" t="s">
        <v>34</v>
      </c>
      <c r="AQ30" s="63"/>
      <c r="AR30" s="63"/>
      <c r="AS30" s="63"/>
      <c r="AT30" s="63"/>
      <c r="AU30" s="60">
        <f>SUM(F30+K30+O30+S30+X30+AC30+AH30+AL30+AQ30)</f>
        <v>0</v>
      </c>
      <c r="AV30" s="81" t="s">
        <v>35</v>
      </c>
      <c r="AW30" s="66"/>
      <c r="AX30" s="81"/>
      <c r="AY30" s="66"/>
      <c r="AZ30" s="123">
        <f t="shared" si="0"/>
        <v>-5.4</v>
      </c>
      <c r="BA30" s="123">
        <f t="shared" si="1"/>
        <v>-5.4</v>
      </c>
      <c r="BB30" s="109"/>
      <c r="BC30" s="8"/>
    </row>
    <row r="31" spans="1:55" ht="15" x14ac:dyDescent="0.25">
      <c r="A31" s="10">
        <v>6</v>
      </c>
      <c r="B31" s="56"/>
      <c r="C31" s="56"/>
      <c r="D31" s="56">
        <v>90814</v>
      </c>
      <c r="E31" s="66" t="s">
        <v>34</v>
      </c>
      <c r="F31" s="60">
        <v>8</v>
      </c>
      <c r="G31" s="60"/>
      <c r="H31" s="60"/>
      <c r="I31" s="60"/>
      <c r="J31" s="60" t="s">
        <v>34</v>
      </c>
      <c r="K31" s="60">
        <v>9</v>
      </c>
      <c r="L31" s="60"/>
      <c r="M31" s="60"/>
      <c r="N31" s="60" t="s">
        <v>34</v>
      </c>
      <c r="O31" s="60">
        <v>6</v>
      </c>
      <c r="P31" s="60"/>
      <c r="Q31" s="60"/>
      <c r="R31" s="60" t="s">
        <v>34</v>
      </c>
      <c r="S31" s="60">
        <v>8</v>
      </c>
      <c r="T31" s="60"/>
      <c r="U31" s="60"/>
      <c r="V31" s="60"/>
      <c r="W31" s="60" t="s">
        <v>34</v>
      </c>
      <c r="X31" s="60">
        <v>7</v>
      </c>
      <c r="Y31" s="60"/>
      <c r="Z31" s="60"/>
      <c r="AA31" s="60"/>
      <c r="AB31" s="60" t="s">
        <v>34</v>
      </c>
      <c r="AC31" s="60">
        <v>6</v>
      </c>
      <c r="AD31" s="60"/>
      <c r="AE31" s="60"/>
      <c r="AF31" s="60"/>
      <c r="AG31" s="60" t="s">
        <v>34</v>
      </c>
      <c r="AH31" s="60">
        <v>8</v>
      </c>
      <c r="AI31" s="60"/>
      <c r="AJ31" s="60"/>
      <c r="AK31" s="60" t="s">
        <v>34</v>
      </c>
      <c r="AL31" s="60">
        <v>7</v>
      </c>
      <c r="AM31" s="60"/>
      <c r="AN31" s="60"/>
      <c r="AO31" s="60"/>
      <c r="AP31" s="60" t="s">
        <v>34</v>
      </c>
      <c r="AQ31" s="60">
        <v>7</v>
      </c>
      <c r="AR31" s="60"/>
      <c r="AS31" s="60"/>
      <c r="AT31" s="60"/>
      <c r="AU31" s="60">
        <f>SUM(F31+K31+O31+S31+X31+AC31+AH31+AL31+AQ31)</f>
        <v>66</v>
      </c>
      <c r="AV31" s="81" t="s">
        <v>35</v>
      </c>
      <c r="AW31" s="66"/>
      <c r="AX31" s="81"/>
      <c r="AY31" s="66">
        <v>34</v>
      </c>
      <c r="AZ31" s="123">
        <f t="shared" si="0"/>
        <v>1.2000000000000002</v>
      </c>
      <c r="BA31" s="123">
        <f t="shared" si="1"/>
        <v>35.200000000000003</v>
      </c>
      <c r="BB31" s="115">
        <v>3</v>
      </c>
      <c r="BC31" s="7"/>
    </row>
    <row r="32" spans="1:55" ht="15" x14ac:dyDescent="0.25">
      <c r="A32" s="10">
        <v>7</v>
      </c>
      <c r="B32" s="56"/>
      <c r="C32" s="56"/>
      <c r="D32" s="56">
        <v>90816</v>
      </c>
      <c r="E32" s="66" t="s">
        <v>34</v>
      </c>
      <c r="F32" s="60">
        <v>6</v>
      </c>
      <c r="G32" s="60"/>
      <c r="H32" s="60"/>
      <c r="I32" s="60"/>
      <c r="J32" s="60" t="s">
        <v>34</v>
      </c>
      <c r="K32" s="60">
        <v>6</v>
      </c>
      <c r="L32" s="60"/>
      <c r="M32" s="60"/>
      <c r="N32" s="60" t="s">
        <v>34</v>
      </c>
      <c r="O32" s="60">
        <v>8</v>
      </c>
      <c r="P32" s="60"/>
      <c r="Q32" s="60"/>
      <c r="R32" s="60" t="s">
        <v>34</v>
      </c>
      <c r="S32" s="60">
        <v>9</v>
      </c>
      <c r="T32" s="60"/>
      <c r="U32" s="60"/>
      <c r="V32" s="60"/>
      <c r="W32" s="60" t="s">
        <v>34</v>
      </c>
      <c r="X32" s="60">
        <v>7</v>
      </c>
      <c r="Y32" s="60"/>
      <c r="Z32" s="60"/>
      <c r="AA32" s="60"/>
      <c r="AB32" s="60" t="s">
        <v>34</v>
      </c>
      <c r="AC32" s="60">
        <v>6</v>
      </c>
      <c r="AD32" s="60"/>
      <c r="AE32" s="60"/>
      <c r="AF32" s="60"/>
      <c r="AG32" s="60" t="s">
        <v>34</v>
      </c>
      <c r="AH32" s="60">
        <v>7</v>
      </c>
      <c r="AI32" s="60"/>
      <c r="AJ32" s="60"/>
      <c r="AK32" s="60" t="s">
        <v>34</v>
      </c>
      <c r="AL32" s="60">
        <v>7</v>
      </c>
      <c r="AM32" s="60"/>
      <c r="AN32" s="60"/>
      <c r="AO32" s="60"/>
      <c r="AP32" s="60" t="s">
        <v>34</v>
      </c>
      <c r="AQ32" s="60">
        <v>8</v>
      </c>
      <c r="AR32" s="60"/>
      <c r="AS32" s="60"/>
      <c r="AT32" s="60"/>
      <c r="AU32" s="60">
        <f>SUM(F32+K32+O32+S32+X32+AC32+AH32+AL32+AQ32)</f>
        <v>64</v>
      </c>
      <c r="AV32" s="81" t="s">
        <v>35</v>
      </c>
      <c r="AW32" s="66"/>
      <c r="AX32" s="81"/>
      <c r="AY32" s="86">
        <v>26</v>
      </c>
      <c r="AZ32" s="122"/>
      <c r="BA32" s="122"/>
      <c r="BB32" s="116"/>
      <c r="BC32" s="7"/>
    </row>
    <row r="33" spans="1:55" ht="15" x14ac:dyDescent="0.25">
      <c r="A33" s="10">
        <v>8</v>
      </c>
      <c r="B33" s="56"/>
      <c r="C33" s="56"/>
      <c r="D33" s="56">
        <v>90818</v>
      </c>
      <c r="E33" s="66" t="s">
        <v>34</v>
      </c>
      <c r="F33" s="60">
        <v>2</v>
      </c>
      <c r="G33" s="60" t="s">
        <v>37</v>
      </c>
      <c r="H33" s="60" t="s">
        <v>37</v>
      </c>
      <c r="I33" s="60"/>
      <c r="J33" s="60" t="s">
        <v>34</v>
      </c>
      <c r="K33" s="60">
        <v>3</v>
      </c>
      <c r="L33" s="60" t="s">
        <v>35</v>
      </c>
      <c r="M33" s="60"/>
      <c r="N33" s="60" t="s">
        <v>34</v>
      </c>
      <c r="O33" s="60">
        <v>1</v>
      </c>
      <c r="P33" s="60" t="s">
        <v>35</v>
      </c>
      <c r="Q33" s="60"/>
      <c r="R33" s="60" t="s">
        <v>34</v>
      </c>
      <c r="S33" s="60">
        <v>4</v>
      </c>
      <c r="T33" s="60" t="s">
        <v>35</v>
      </c>
      <c r="U33" s="60"/>
      <c r="V33" s="60"/>
      <c r="W33" s="60" t="s">
        <v>34</v>
      </c>
      <c r="X33" s="60">
        <v>4</v>
      </c>
      <c r="Y33" s="60" t="s">
        <v>37</v>
      </c>
      <c r="Z33" s="60" t="s">
        <v>35</v>
      </c>
      <c r="AA33" s="60"/>
      <c r="AB33" s="60" t="s">
        <v>34</v>
      </c>
      <c r="AC33" s="60">
        <v>4</v>
      </c>
      <c r="AD33" s="60" t="s">
        <v>35</v>
      </c>
      <c r="AE33" s="60"/>
      <c r="AF33" s="60"/>
      <c r="AG33" s="60" t="s">
        <v>34</v>
      </c>
      <c r="AH33" s="60">
        <v>5</v>
      </c>
      <c r="AI33" s="60" t="s">
        <v>35</v>
      </c>
      <c r="AJ33" s="60"/>
      <c r="AK33" s="60" t="s">
        <v>34</v>
      </c>
      <c r="AL33" s="60">
        <v>2</v>
      </c>
      <c r="AM33" s="60" t="s">
        <v>35</v>
      </c>
      <c r="AN33" s="60"/>
      <c r="AO33" s="60"/>
      <c r="AP33" s="60" t="s">
        <v>34</v>
      </c>
      <c r="AQ33" s="60">
        <v>7</v>
      </c>
      <c r="AR33" s="60"/>
      <c r="AS33" s="60"/>
      <c r="AT33" s="60"/>
      <c r="AU33" s="60">
        <f>SUM(AQ33)</f>
        <v>7</v>
      </c>
      <c r="AV33" s="81"/>
      <c r="AW33" s="66" t="s">
        <v>42</v>
      </c>
      <c r="AX33" s="81"/>
      <c r="AY33" s="86">
        <v>23</v>
      </c>
      <c r="AZ33" s="122"/>
      <c r="BA33" s="122"/>
      <c r="BB33" s="116"/>
      <c r="BC33" s="7"/>
    </row>
    <row r="34" spans="1:55" ht="15" x14ac:dyDescent="0.25">
      <c r="A34" s="11">
        <v>9</v>
      </c>
      <c r="B34" s="56"/>
      <c r="C34" s="56"/>
      <c r="D34" s="56">
        <v>90820</v>
      </c>
      <c r="E34" s="66" t="s">
        <v>34</v>
      </c>
      <c r="F34" s="60">
        <v>6</v>
      </c>
      <c r="G34" s="60"/>
      <c r="H34" s="60"/>
      <c r="I34" s="60"/>
      <c r="J34" s="60" t="s">
        <v>34</v>
      </c>
      <c r="K34" s="60">
        <v>5</v>
      </c>
      <c r="L34" s="60" t="s">
        <v>35</v>
      </c>
      <c r="M34" s="60"/>
      <c r="N34" s="60" t="s">
        <v>34</v>
      </c>
      <c r="O34" s="60">
        <v>5</v>
      </c>
      <c r="P34" s="60" t="s">
        <v>35</v>
      </c>
      <c r="Q34" s="60"/>
      <c r="R34" s="60" t="s">
        <v>34</v>
      </c>
      <c r="S34" s="60">
        <v>10</v>
      </c>
      <c r="T34" s="60"/>
      <c r="U34" s="60"/>
      <c r="V34" s="60"/>
      <c r="W34" s="60" t="s">
        <v>34</v>
      </c>
      <c r="X34" s="60">
        <v>4</v>
      </c>
      <c r="Y34" s="60" t="s">
        <v>35</v>
      </c>
      <c r="Z34" s="60"/>
      <c r="AA34" s="60"/>
      <c r="AB34" s="60" t="s">
        <v>34</v>
      </c>
      <c r="AC34" s="60">
        <v>6</v>
      </c>
      <c r="AD34" s="60"/>
      <c r="AE34" s="60"/>
      <c r="AF34" s="60"/>
      <c r="AG34" s="60" t="s">
        <v>34</v>
      </c>
      <c r="AH34" s="60">
        <v>8</v>
      </c>
      <c r="AI34" s="60"/>
      <c r="AJ34" s="60"/>
      <c r="AK34" s="60" t="s">
        <v>34</v>
      </c>
      <c r="AL34" s="60">
        <v>7</v>
      </c>
      <c r="AM34" s="60"/>
      <c r="AN34" s="60"/>
      <c r="AO34" s="60"/>
      <c r="AP34" s="60" t="s">
        <v>34</v>
      </c>
      <c r="AQ34" s="60">
        <v>6</v>
      </c>
      <c r="AR34" s="60"/>
      <c r="AS34" s="60"/>
      <c r="AT34" s="60"/>
      <c r="AU34" s="60">
        <f>SUM(F34+S34+AC34+AH34+AL34+AQ34)</f>
        <v>43</v>
      </c>
      <c r="AV34" s="81" t="s">
        <v>35</v>
      </c>
      <c r="AW34" s="66"/>
      <c r="AX34" s="81"/>
      <c r="AY34" s="66">
        <v>35</v>
      </c>
      <c r="AZ34" s="123">
        <v>0</v>
      </c>
      <c r="BA34" s="123">
        <f t="shared" si="1"/>
        <v>35</v>
      </c>
      <c r="BB34" s="115">
        <v>3</v>
      </c>
      <c r="BC34" s="7"/>
    </row>
    <row r="35" spans="1:55" ht="15" x14ac:dyDescent="0.25">
      <c r="A35" s="10">
        <v>10</v>
      </c>
      <c r="B35" s="56"/>
      <c r="C35" s="56"/>
      <c r="D35" s="56">
        <v>90822</v>
      </c>
      <c r="E35" s="66" t="s">
        <v>34</v>
      </c>
      <c r="F35" s="60">
        <v>7</v>
      </c>
      <c r="G35" s="60"/>
      <c r="H35" s="60"/>
      <c r="I35" s="60"/>
      <c r="J35" s="60" t="s">
        <v>34</v>
      </c>
      <c r="K35" s="60">
        <v>9</v>
      </c>
      <c r="L35" s="60"/>
      <c r="M35" s="60"/>
      <c r="N35" s="60" t="s">
        <v>34</v>
      </c>
      <c r="O35" s="60">
        <v>5</v>
      </c>
      <c r="P35" s="60" t="s">
        <v>35</v>
      </c>
      <c r="Q35" s="60"/>
      <c r="R35" s="60" t="s">
        <v>34</v>
      </c>
      <c r="S35" s="60">
        <v>6</v>
      </c>
      <c r="T35" s="60"/>
      <c r="U35" s="60"/>
      <c r="V35" s="60"/>
      <c r="W35" s="60" t="s">
        <v>34</v>
      </c>
      <c r="X35" s="60">
        <v>5</v>
      </c>
      <c r="Y35" s="60" t="s">
        <v>35</v>
      </c>
      <c r="Z35" s="60"/>
      <c r="AA35" s="60"/>
      <c r="AB35" s="60" t="s">
        <v>34</v>
      </c>
      <c r="AC35" s="60">
        <v>6</v>
      </c>
      <c r="AD35" s="60"/>
      <c r="AE35" s="60"/>
      <c r="AF35" s="60"/>
      <c r="AG35" s="60" t="s">
        <v>34</v>
      </c>
      <c r="AH35" s="60">
        <v>5</v>
      </c>
      <c r="AI35" s="60" t="s">
        <v>35</v>
      </c>
      <c r="AJ35" s="60"/>
      <c r="AK35" s="60" t="s">
        <v>34</v>
      </c>
      <c r="AL35" s="60">
        <v>9</v>
      </c>
      <c r="AM35" s="60"/>
      <c r="AN35" s="60"/>
      <c r="AO35" s="60"/>
      <c r="AP35" s="60" t="s">
        <v>34</v>
      </c>
      <c r="AQ35" s="60">
        <v>8</v>
      </c>
      <c r="AR35" s="60"/>
      <c r="AS35" s="60"/>
      <c r="AT35" s="60"/>
      <c r="AU35" s="60">
        <f>SUM(F35+K35+S35+AC35+AL35+AQ35)</f>
        <v>45</v>
      </c>
      <c r="AV35" s="81" t="s">
        <v>35</v>
      </c>
      <c r="AW35" s="66"/>
      <c r="AX35" s="81"/>
      <c r="AY35" s="66">
        <v>38</v>
      </c>
      <c r="AZ35" s="123">
        <v>0</v>
      </c>
      <c r="BA35" s="123">
        <f t="shared" si="1"/>
        <v>38</v>
      </c>
      <c r="BB35" s="115">
        <v>3.5</v>
      </c>
      <c r="BC35" s="7"/>
    </row>
    <row r="36" spans="1:55" s="4" customFormat="1" ht="15" hidden="1" x14ac:dyDescent="0.25">
      <c r="A36" s="25">
        <v>12</v>
      </c>
      <c r="B36" s="72"/>
      <c r="C36" s="72"/>
      <c r="D36" s="72">
        <v>86957</v>
      </c>
      <c r="E36" s="62" t="s">
        <v>33</v>
      </c>
      <c r="F36" s="63" t="s">
        <v>33</v>
      </c>
      <c r="G36" s="63"/>
      <c r="H36" s="63"/>
      <c r="I36" s="63"/>
      <c r="J36" s="63" t="s">
        <v>34</v>
      </c>
      <c r="K36" s="63" t="s">
        <v>33</v>
      </c>
      <c r="L36" s="63"/>
      <c r="M36" s="63"/>
      <c r="N36" s="63" t="s">
        <v>33</v>
      </c>
      <c r="O36" s="63" t="s">
        <v>33</v>
      </c>
      <c r="P36" s="63"/>
      <c r="Q36" s="63"/>
      <c r="R36" s="63" t="s">
        <v>33</v>
      </c>
      <c r="S36" s="63"/>
      <c r="T36" s="63"/>
      <c r="U36" s="63"/>
      <c r="V36" s="63"/>
      <c r="W36" s="63" t="s">
        <v>33</v>
      </c>
      <c r="X36" s="63"/>
      <c r="Y36" s="63"/>
      <c r="Z36" s="63"/>
      <c r="AA36" s="63"/>
      <c r="AB36" s="60" t="s">
        <v>34</v>
      </c>
      <c r="AC36" s="63"/>
      <c r="AD36" s="63"/>
      <c r="AE36" s="63"/>
      <c r="AF36" s="63"/>
      <c r="AG36" s="63" t="s">
        <v>33</v>
      </c>
      <c r="AH36" s="63"/>
      <c r="AI36" s="63"/>
      <c r="AJ36" s="63"/>
      <c r="AK36" s="60" t="s">
        <v>34</v>
      </c>
      <c r="AL36" s="63"/>
      <c r="AM36" s="63"/>
      <c r="AN36" s="63"/>
      <c r="AO36" s="63"/>
      <c r="AP36" s="60" t="s">
        <v>34</v>
      </c>
      <c r="AQ36" s="63"/>
      <c r="AR36" s="63"/>
      <c r="AS36" s="63"/>
      <c r="AT36" s="63"/>
      <c r="AU36" s="60" t="e">
        <f>SUM(F36+K36+O36+S36+X36+AC36+AH36+AL36+AQ36)</f>
        <v>#VALUE!</v>
      </c>
      <c r="AV36" s="81" t="s">
        <v>35</v>
      </c>
      <c r="AW36" s="66"/>
      <c r="AX36" s="81"/>
      <c r="AY36" s="66"/>
      <c r="AZ36" s="123" t="e">
        <f t="shared" si="0"/>
        <v>#VALUE!</v>
      </c>
      <c r="BA36" s="123" t="e">
        <f t="shared" si="1"/>
        <v>#VALUE!</v>
      </c>
      <c r="BB36" s="109"/>
      <c r="BC36" s="8"/>
    </row>
    <row r="37" spans="1:55" ht="15.75" thickBot="1" x14ac:dyDescent="0.3">
      <c r="A37" s="10">
        <v>11</v>
      </c>
      <c r="B37" s="73"/>
      <c r="C37" s="73"/>
      <c r="D37" s="73">
        <v>90824</v>
      </c>
      <c r="E37" s="68" t="s">
        <v>34</v>
      </c>
      <c r="F37" s="69">
        <v>7</v>
      </c>
      <c r="G37" s="69"/>
      <c r="H37" s="69"/>
      <c r="I37" s="69"/>
      <c r="J37" s="69" t="s">
        <v>34</v>
      </c>
      <c r="K37" s="69">
        <v>8</v>
      </c>
      <c r="L37" s="69"/>
      <c r="M37" s="69"/>
      <c r="N37" s="69" t="s">
        <v>34</v>
      </c>
      <c r="O37" s="69">
        <v>6</v>
      </c>
      <c r="P37" s="69"/>
      <c r="Q37" s="69"/>
      <c r="R37" s="69" t="s">
        <v>34</v>
      </c>
      <c r="S37" s="69">
        <v>8</v>
      </c>
      <c r="T37" s="69"/>
      <c r="U37" s="69"/>
      <c r="V37" s="69"/>
      <c r="W37" s="69" t="s">
        <v>34</v>
      </c>
      <c r="X37" s="69">
        <v>7</v>
      </c>
      <c r="Y37" s="69"/>
      <c r="Z37" s="69"/>
      <c r="AA37" s="69"/>
      <c r="AB37" s="69" t="s">
        <v>34</v>
      </c>
      <c r="AC37" s="69">
        <v>4</v>
      </c>
      <c r="AD37" s="69"/>
      <c r="AE37" s="69"/>
      <c r="AF37" s="69"/>
      <c r="AG37" s="69" t="s">
        <v>34</v>
      </c>
      <c r="AH37" s="69">
        <v>7</v>
      </c>
      <c r="AI37" s="69"/>
      <c r="AJ37" s="69"/>
      <c r="AK37" s="69" t="s">
        <v>34</v>
      </c>
      <c r="AL37" s="69">
        <v>6</v>
      </c>
      <c r="AM37" s="69"/>
      <c r="AN37" s="69"/>
      <c r="AO37" s="69"/>
      <c r="AP37" s="69" t="s">
        <v>34</v>
      </c>
      <c r="AQ37" s="69">
        <v>8</v>
      </c>
      <c r="AR37" s="69"/>
      <c r="AS37" s="69"/>
      <c r="AT37" s="69"/>
      <c r="AU37" s="69">
        <f>AVERAGE(F37+K37+O37+S37+X37+AH37+AL37+AQ37)</f>
        <v>57</v>
      </c>
      <c r="AV37" s="83" t="s">
        <v>35</v>
      </c>
      <c r="AW37" s="68"/>
      <c r="AX37" s="83"/>
      <c r="AY37" s="68">
        <v>31</v>
      </c>
      <c r="AZ37" s="128">
        <f t="shared" si="0"/>
        <v>0.30000000000000004</v>
      </c>
      <c r="BA37" s="128">
        <f t="shared" si="1"/>
        <v>31.3</v>
      </c>
      <c r="BB37" s="117">
        <v>3</v>
      </c>
      <c r="BC37" s="7"/>
    </row>
    <row r="38" spans="1:55" ht="15.75" customHeight="1" thickBot="1" x14ac:dyDescent="0.25">
      <c r="A38" s="20"/>
      <c r="B38" s="135" t="s">
        <v>14</v>
      </c>
      <c r="C38" s="136"/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76"/>
      <c r="AX38" s="77"/>
      <c r="AY38" s="77"/>
      <c r="AZ38" s="77"/>
      <c r="BA38" s="77"/>
      <c r="BB38" s="106"/>
    </row>
    <row r="39" spans="1:55" s="4" customFormat="1" ht="15.75" hidden="1" thickBot="1" x14ac:dyDescent="0.3">
      <c r="A39" s="32">
        <v>1</v>
      </c>
      <c r="B39" s="33" t="s">
        <v>19</v>
      </c>
      <c r="C39" s="33" t="s">
        <v>20</v>
      </c>
      <c r="D39" s="33">
        <v>90826</v>
      </c>
      <c r="E39" s="35" t="s">
        <v>33</v>
      </c>
      <c r="F39" s="34"/>
      <c r="G39" s="34"/>
      <c r="H39" s="34"/>
      <c r="I39" s="34"/>
      <c r="J39" s="35" t="s">
        <v>33</v>
      </c>
      <c r="K39" s="34"/>
      <c r="L39" s="34"/>
      <c r="M39" s="34"/>
      <c r="N39" s="35" t="s">
        <v>33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6"/>
      <c r="AV39" s="34"/>
      <c r="AW39" s="51"/>
      <c r="AX39" s="52"/>
      <c r="AY39" s="52"/>
      <c r="AZ39" s="97">
        <f t="shared" si="0"/>
        <v>-5.4</v>
      </c>
      <c r="BA39" s="101">
        <f t="shared" si="1"/>
        <v>-5.4</v>
      </c>
      <c r="BB39" s="107"/>
    </row>
    <row r="40" spans="1:55" ht="15" x14ac:dyDescent="0.25">
      <c r="A40" s="10">
        <v>1</v>
      </c>
      <c r="B40" s="74"/>
      <c r="C40" s="74"/>
      <c r="D40" s="74">
        <v>90828</v>
      </c>
      <c r="E40" s="57" t="s">
        <v>34</v>
      </c>
      <c r="F40" s="58">
        <v>7</v>
      </c>
      <c r="G40" s="58"/>
      <c r="H40" s="58"/>
      <c r="I40" s="58"/>
      <c r="J40" s="58" t="s">
        <v>34</v>
      </c>
      <c r="K40" s="58">
        <v>6</v>
      </c>
      <c r="L40" s="58"/>
      <c r="M40" s="58"/>
      <c r="N40" s="58" t="s">
        <v>34</v>
      </c>
      <c r="O40" s="58">
        <v>4</v>
      </c>
      <c r="P40" s="58" t="s">
        <v>35</v>
      </c>
      <c r="Q40" s="58"/>
      <c r="R40" s="58" t="s">
        <v>34</v>
      </c>
      <c r="S40" s="58">
        <v>9</v>
      </c>
      <c r="T40" s="58"/>
      <c r="U40" s="58"/>
      <c r="V40" s="58"/>
      <c r="W40" s="58" t="s">
        <v>34</v>
      </c>
      <c r="X40" s="58">
        <v>5</v>
      </c>
      <c r="Y40" s="58" t="s">
        <v>37</v>
      </c>
      <c r="Z40" s="58" t="s">
        <v>35</v>
      </c>
      <c r="AA40" s="58"/>
      <c r="AB40" s="58" t="s">
        <v>34</v>
      </c>
      <c r="AC40" s="58">
        <v>4</v>
      </c>
      <c r="AD40" s="58" t="s">
        <v>35</v>
      </c>
      <c r="AE40" s="58"/>
      <c r="AF40" s="58"/>
      <c r="AG40" s="58" t="s">
        <v>34</v>
      </c>
      <c r="AH40" s="58">
        <v>5</v>
      </c>
      <c r="AI40" s="58" t="s">
        <v>35</v>
      </c>
      <c r="AJ40" s="58"/>
      <c r="AK40" s="58" t="s">
        <v>34</v>
      </c>
      <c r="AL40" s="58">
        <v>8</v>
      </c>
      <c r="AM40" s="58"/>
      <c r="AN40" s="58"/>
      <c r="AO40" s="58"/>
      <c r="AP40" s="58" t="s">
        <v>34</v>
      </c>
      <c r="AQ40" s="58">
        <v>7</v>
      </c>
      <c r="AR40" s="58"/>
      <c r="AS40" s="58"/>
      <c r="AT40" s="58"/>
      <c r="AU40" s="58">
        <f>SUM(F40+K40+S40+AL40+AQ40)</f>
        <v>37</v>
      </c>
      <c r="AV40" s="80"/>
      <c r="AW40" s="57"/>
      <c r="AX40" s="80"/>
      <c r="AY40" s="57">
        <v>30</v>
      </c>
      <c r="AZ40" s="121">
        <v>0</v>
      </c>
      <c r="BA40" s="121">
        <f t="shared" si="1"/>
        <v>30</v>
      </c>
      <c r="BB40" s="118">
        <v>3</v>
      </c>
      <c r="BC40" s="7"/>
    </row>
    <row r="41" spans="1:55" ht="15" x14ac:dyDescent="0.25">
      <c r="A41" s="10">
        <v>2</v>
      </c>
      <c r="B41" s="56"/>
      <c r="C41" s="56"/>
      <c r="D41" s="56">
        <v>90830</v>
      </c>
      <c r="E41" s="66" t="s">
        <v>34</v>
      </c>
      <c r="F41" s="60">
        <v>8</v>
      </c>
      <c r="G41" s="60"/>
      <c r="H41" s="60"/>
      <c r="I41" s="60"/>
      <c r="J41" s="60" t="s">
        <v>34</v>
      </c>
      <c r="K41" s="60">
        <v>7</v>
      </c>
      <c r="L41" s="60"/>
      <c r="M41" s="60"/>
      <c r="N41" s="60" t="s">
        <v>34</v>
      </c>
      <c r="O41" s="60">
        <v>7</v>
      </c>
      <c r="P41" s="60"/>
      <c r="Q41" s="60"/>
      <c r="R41" s="60" t="s">
        <v>34</v>
      </c>
      <c r="S41" s="60">
        <v>8</v>
      </c>
      <c r="T41" s="60"/>
      <c r="U41" s="60"/>
      <c r="V41" s="60"/>
      <c r="W41" s="60" t="s">
        <v>34</v>
      </c>
      <c r="X41" s="60">
        <v>5</v>
      </c>
      <c r="Y41" s="60"/>
      <c r="Z41" s="60"/>
      <c r="AA41" s="60"/>
      <c r="AB41" s="60" t="s">
        <v>34</v>
      </c>
      <c r="AC41" s="60">
        <v>6</v>
      </c>
      <c r="AD41" s="60"/>
      <c r="AE41" s="60"/>
      <c r="AF41" s="60"/>
      <c r="AG41" s="60" t="s">
        <v>34</v>
      </c>
      <c r="AH41" s="60">
        <v>6</v>
      </c>
      <c r="AI41" s="60"/>
      <c r="AJ41" s="60"/>
      <c r="AK41" s="60" t="s">
        <v>34</v>
      </c>
      <c r="AL41" s="60">
        <v>9</v>
      </c>
      <c r="AM41" s="60"/>
      <c r="AN41" s="60"/>
      <c r="AO41" s="60"/>
      <c r="AP41" s="60" t="s">
        <v>34</v>
      </c>
      <c r="AQ41" s="60">
        <v>7</v>
      </c>
      <c r="AR41" s="60"/>
      <c r="AS41" s="60"/>
      <c r="AT41" s="60"/>
      <c r="AU41" s="60">
        <f>SUM(F41+K41+O41+S41+AC41+AH41+AL41+AQ41)</f>
        <v>58</v>
      </c>
      <c r="AV41" s="81" t="s">
        <v>35</v>
      </c>
      <c r="AW41" s="66"/>
      <c r="AX41" s="81"/>
      <c r="AY41" s="95" t="s">
        <v>33</v>
      </c>
      <c r="AZ41" s="122"/>
      <c r="BA41" s="122"/>
      <c r="BB41" s="116"/>
      <c r="BC41" s="7"/>
    </row>
    <row r="42" spans="1:55" ht="14.25" customHeight="1" x14ac:dyDescent="0.25">
      <c r="A42" s="10">
        <v>3</v>
      </c>
      <c r="B42" s="56"/>
      <c r="C42" s="56"/>
      <c r="D42" s="56">
        <v>90833</v>
      </c>
      <c r="E42" s="66" t="s">
        <v>34</v>
      </c>
      <c r="F42" s="60" t="s">
        <v>33</v>
      </c>
      <c r="G42" s="60">
        <v>5</v>
      </c>
      <c r="H42" s="60" t="s">
        <v>35</v>
      </c>
      <c r="I42" s="60"/>
      <c r="J42" s="60" t="s">
        <v>34</v>
      </c>
      <c r="K42" s="60" t="s">
        <v>33</v>
      </c>
      <c r="L42" s="60">
        <v>7</v>
      </c>
      <c r="M42" s="60"/>
      <c r="N42" s="60" t="s">
        <v>34</v>
      </c>
      <c r="O42" s="60" t="s">
        <v>33</v>
      </c>
      <c r="P42" s="60">
        <v>8</v>
      </c>
      <c r="Q42" s="60"/>
      <c r="R42" s="60" t="s">
        <v>34</v>
      </c>
      <c r="S42" s="60">
        <v>7</v>
      </c>
      <c r="T42" s="60"/>
      <c r="U42" s="60"/>
      <c r="V42" s="60"/>
      <c r="W42" s="60" t="s">
        <v>34</v>
      </c>
      <c r="X42" s="60">
        <v>3</v>
      </c>
      <c r="Y42" s="60" t="s">
        <v>35</v>
      </c>
      <c r="Z42" s="60"/>
      <c r="AA42" s="60"/>
      <c r="AB42" s="60" t="s">
        <v>34</v>
      </c>
      <c r="AC42" s="60">
        <v>4</v>
      </c>
      <c r="AD42" s="60" t="s">
        <v>35</v>
      </c>
      <c r="AE42" s="60"/>
      <c r="AF42" s="60"/>
      <c r="AG42" s="60" t="s">
        <v>34</v>
      </c>
      <c r="AH42" s="60">
        <v>8</v>
      </c>
      <c r="AI42" s="60"/>
      <c r="AJ42" s="60"/>
      <c r="AK42" s="60" t="s">
        <v>34</v>
      </c>
      <c r="AL42" s="60">
        <v>8</v>
      </c>
      <c r="AM42" s="60"/>
      <c r="AN42" s="60"/>
      <c r="AO42" s="60"/>
      <c r="AP42" s="60" t="s">
        <v>34</v>
      </c>
      <c r="AQ42" s="60">
        <v>7</v>
      </c>
      <c r="AR42" s="60"/>
      <c r="AS42" s="60"/>
      <c r="AT42" s="60"/>
      <c r="AU42" s="60">
        <f>SUM(AQ42+AL42+AH42+S42+P42+L42)</f>
        <v>45</v>
      </c>
      <c r="AV42" s="81" t="s">
        <v>35</v>
      </c>
      <c r="AW42" s="66"/>
      <c r="AX42" s="81"/>
      <c r="AY42" s="66">
        <v>34</v>
      </c>
      <c r="AZ42" s="123"/>
      <c r="BA42" s="123">
        <f t="shared" si="1"/>
        <v>34</v>
      </c>
      <c r="BB42" s="115">
        <v>3</v>
      </c>
      <c r="BC42" s="7"/>
    </row>
    <row r="43" spans="1:55" s="4" customFormat="1" ht="15" hidden="1" x14ac:dyDescent="0.25">
      <c r="A43" s="25">
        <v>5</v>
      </c>
      <c r="B43" s="31"/>
      <c r="C43" s="31"/>
      <c r="D43" s="31">
        <v>85634</v>
      </c>
      <c r="E43" s="42" t="s">
        <v>33</v>
      </c>
      <c r="F43" s="3"/>
      <c r="G43" s="3"/>
      <c r="H43" s="3"/>
      <c r="I43" s="3"/>
      <c r="J43" s="30" t="s">
        <v>33</v>
      </c>
      <c r="K43" s="3"/>
      <c r="L43" s="3"/>
      <c r="M43" s="3"/>
      <c r="N43" s="30" t="s">
        <v>33</v>
      </c>
      <c r="O43" s="3"/>
      <c r="P43" s="3"/>
      <c r="Q43" s="3"/>
      <c r="R43" s="28" t="s">
        <v>34</v>
      </c>
      <c r="S43" s="3"/>
      <c r="T43" s="3"/>
      <c r="U43" s="3"/>
      <c r="V43" s="3"/>
      <c r="W43" s="28" t="s">
        <v>34</v>
      </c>
      <c r="X43" s="3"/>
      <c r="Y43" s="46"/>
      <c r="Z43" s="46"/>
      <c r="AA43" s="46"/>
      <c r="AB43" s="28" t="s">
        <v>34</v>
      </c>
      <c r="AC43" s="3"/>
      <c r="AD43" s="46"/>
      <c r="AE43" s="46"/>
      <c r="AF43" s="46"/>
      <c r="AG43" s="28" t="s">
        <v>34</v>
      </c>
      <c r="AH43" s="3"/>
      <c r="AI43" s="3"/>
      <c r="AJ43" s="3"/>
      <c r="AK43" s="28" t="s">
        <v>34</v>
      </c>
      <c r="AL43" s="3"/>
      <c r="AM43" s="3"/>
      <c r="AN43" s="3"/>
      <c r="AO43" s="3"/>
      <c r="AP43" s="28" t="s">
        <v>34</v>
      </c>
      <c r="AQ43" s="3"/>
      <c r="AR43" s="3"/>
      <c r="AS43" s="3"/>
      <c r="AT43" s="3"/>
      <c r="AU43" s="1">
        <f>SUM(F43+K43+O43+S43+X43+AC43+AH43+AL43+AQ43)</f>
        <v>0</v>
      </c>
      <c r="AV43" s="85" t="s">
        <v>35</v>
      </c>
      <c r="AW43" s="86"/>
      <c r="AX43" s="85"/>
      <c r="AY43" s="86"/>
      <c r="AZ43" s="122">
        <f t="shared" si="0"/>
        <v>-5.4</v>
      </c>
      <c r="BA43" s="123">
        <f t="shared" si="1"/>
        <v>-5.4</v>
      </c>
      <c r="BB43" s="108"/>
      <c r="BC43" s="8"/>
    </row>
    <row r="44" spans="1:55" ht="15" x14ac:dyDescent="0.25">
      <c r="A44" s="10">
        <v>4</v>
      </c>
      <c r="B44" s="5"/>
      <c r="C44" s="5"/>
      <c r="D44" s="5">
        <v>90836</v>
      </c>
      <c r="E44" s="40" t="s">
        <v>34</v>
      </c>
      <c r="F44" s="1">
        <v>3</v>
      </c>
      <c r="G44" s="1" t="s">
        <v>37</v>
      </c>
      <c r="H44" s="1" t="s">
        <v>37</v>
      </c>
      <c r="I44" s="1"/>
      <c r="J44" s="28" t="s">
        <v>34</v>
      </c>
      <c r="K44" s="1">
        <v>7</v>
      </c>
      <c r="L44" s="1"/>
      <c r="M44" s="1"/>
      <c r="N44" s="28" t="s">
        <v>34</v>
      </c>
      <c r="O44" s="1">
        <v>6</v>
      </c>
      <c r="P44" s="1"/>
      <c r="Q44" s="1"/>
      <c r="R44" s="28" t="s">
        <v>34</v>
      </c>
      <c r="S44" s="1">
        <v>6</v>
      </c>
      <c r="T44" s="1"/>
      <c r="U44" s="1"/>
      <c r="V44" s="1"/>
      <c r="W44" s="28" t="s">
        <v>34</v>
      </c>
      <c r="X44" s="1">
        <v>5</v>
      </c>
      <c r="Y44" s="45" t="s">
        <v>35</v>
      </c>
      <c r="Z44" s="45"/>
      <c r="AA44" s="45"/>
      <c r="AB44" s="28" t="s">
        <v>34</v>
      </c>
      <c r="AC44" s="1">
        <v>3</v>
      </c>
      <c r="AD44" s="45" t="s">
        <v>35</v>
      </c>
      <c r="AE44" s="45"/>
      <c r="AF44" s="45"/>
      <c r="AG44" s="28" t="s">
        <v>34</v>
      </c>
      <c r="AH44" s="1">
        <v>6</v>
      </c>
      <c r="AI44" s="1"/>
      <c r="AJ44" s="1"/>
      <c r="AK44" s="28" t="s">
        <v>34</v>
      </c>
      <c r="AL44" s="1">
        <v>5</v>
      </c>
      <c r="AM44" s="1" t="s">
        <v>37</v>
      </c>
      <c r="AN44" s="45" t="s">
        <v>35</v>
      </c>
      <c r="AO44" s="45"/>
      <c r="AP44" s="28" t="s">
        <v>34</v>
      </c>
      <c r="AQ44" s="1">
        <v>7</v>
      </c>
      <c r="AR44" s="1"/>
      <c r="AS44" s="1"/>
      <c r="AT44" s="1"/>
      <c r="AU44" s="1">
        <f>SUM(K44+O44+S44+AH44+AQ44)</f>
        <v>32</v>
      </c>
      <c r="AV44" s="85"/>
      <c r="AW44" s="86" t="s">
        <v>33</v>
      </c>
      <c r="AX44" s="85"/>
      <c r="AY44" s="86"/>
      <c r="AZ44" s="122"/>
      <c r="BA44" s="122"/>
      <c r="BB44" s="116"/>
      <c r="BC44" s="7"/>
    </row>
    <row r="45" spans="1:55" ht="15" x14ac:dyDescent="0.25">
      <c r="A45" s="10">
        <v>5</v>
      </c>
      <c r="B45" s="56"/>
      <c r="C45" s="56"/>
      <c r="D45" s="56">
        <v>90838</v>
      </c>
      <c r="E45" s="66" t="s">
        <v>34</v>
      </c>
      <c r="F45" s="60">
        <v>4</v>
      </c>
      <c r="G45" s="60" t="s">
        <v>37</v>
      </c>
      <c r="H45" s="60" t="s">
        <v>37</v>
      </c>
      <c r="I45" s="60"/>
      <c r="J45" s="60" t="s">
        <v>34</v>
      </c>
      <c r="K45" s="60">
        <v>5</v>
      </c>
      <c r="L45" s="60" t="s">
        <v>35</v>
      </c>
      <c r="M45" s="60"/>
      <c r="N45" s="60" t="s">
        <v>34</v>
      </c>
      <c r="O45" s="60">
        <v>6</v>
      </c>
      <c r="P45" s="60"/>
      <c r="Q45" s="60"/>
      <c r="R45" s="60" t="s">
        <v>34</v>
      </c>
      <c r="S45" s="60">
        <v>8</v>
      </c>
      <c r="T45" s="60"/>
      <c r="U45" s="60"/>
      <c r="V45" s="60"/>
      <c r="W45" s="60" t="s">
        <v>34</v>
      </c>
      <c r="X45" s="60">
        <v>3</v>
      </c>
      <c r="Y45" s="60" t="s">
        <v>37</v>
      </c>
      <c r="Z45" s="60" t="s">
        <v>35</v>
      </c>
      <c r="AA45" s="60"/>
      <c r="AB45" s="60" t="s">
        <v>34</v>
      </c>
      <c r="AC45" s="60">
        <v>4</v>
      </c>
      <c r="AD45" s="60" t="s">
        <v>35</v>
      </c>
      <c r="AE45" s="60"/>
      <c r="AF45" s="60"/>
      <c r="AG45" s="60" t="s">
        <v>34</v>
      </c>
      <c r="AH45" s="60">
        <v>6</v>
      </c>
      <c r="AI45" s="60"/>
      <c r="AJ45" s="60"/>
      <c r="AK45" s="60" t="s">
        <v>34</v>
      </c>
      <c r="AL45" s="60">
        <v>7</v>
      </c>
      <c r="AM45" s="60"/>
      <c r="AN45" s="60"/>
      <c r="AO45" s="60"/>
      <c r="AP45" s="60" t="s">
        <v>34</v>
      </c>
      <c r="AQ45" s="60">
        <v>5</v>
      </c>
      <c r="AR45" s="60" t="s">
        <v>37</v>
      </c>
      <c r="AS45" s="60" t="s">
        <v>35</v>
      </c>
      <c r="AT45" s="60"/>
      <c r="AU45" s="60">
        <f>SUM(O45+S45+AH45+AL45)</f>
        <v>27</v>
      </c>
      <c r="AV45" s="81"/>
      <c r="AW45" s="66"/>
      <c r="AX45" s="81" t="s">
        <v>42</v>
      </c>
      <c r="AY45" s="86">
        <v>26</v>
      </c>
      <c r="AZ45" s="122"/>
      <c r="BA45" s="122"/>
      <c r="BB45" s="116"/>
      <c r="BC45" s="7"/>
    </row>
    <row r="46" spans="1:55" s="4" customFormat="1" ht="15" x14ac:dyDescent="0.25">
      <c r="A46" s="10">
        <v>6</v>
      </c>
      <c r="B46" s="56"/>
      <c r="C46" s="56"/>
      <c r="D46" s="56">
        <v>90837</v>
      </c>
      <c r="E46" s="66" t="s">
        <v>34</v>
      </c>
      <c r="F46" s="60">
        <v>6</v>
      </c>
      <c r="G46" s="60"/>
      <c r="H46" s="60"/>
      <c r="I46" s="60"/>
      <c r="J46" s="60" t="s">
        <v>34</v>
      </c>
      <c r="K46" s="60">
        <v>5</v>
      </c>
      <c r="L46" s="60" t="s">
        <v>35</v>
      </c>
      <c r="M46" s="60"/>
      <c r="N46" s="60" t="s">
        <v>34</v>
      </c>
      <c r="O46" s="60">
        <v>3</v>
      </c>
      <c r="P46" s="60" t="s">
        <v>37</v>
      </c>
      <c r="Q46" s="60" t="s">
        <v>35</v>
      </c>
      <c r="R46" s="60" t="s">
        <v>34</v>
      </c>
      <c r="S46" s="60">
        <v>8</v>
      </c>
      <c r="T46" s="60"/>
      <c r="U46" s="60"/>
      <c r="V46" s="60"/>
      <c r="W46" s="60" t="s">
        <v>34</v>
      </c>
      <c r="X46" s="60">
        <v>4</v>
      </c>
      <c r="Y46" s="60" t="s">
        <v>37</v>
      </c>
      <c r="Z46" s="60" t="s">
        <v>35</v>
      </c>
      <c r="AA46" s="60"/>
      <c r="AB46" s="60" t="s">
        <v>34</v>
      </c>
      <c r="AC46" s="60">
        <v>4</v>
      </c>
      <c r="AD46" s="60" t="s">
        <v>35</v>
      </c>
      <c r="AE46" s="60"/>
      <c r="AF46" s="60"/>
      <c r="AG46" s="60" t="s">
        <v>34</v>
      </c>
      <c r="AH46" s="60">
        <v>8</v>
      </c>
      <c r="AI46" s="60"/>
      <c r="AJ46" s="60"/>
      <c r="AK46" s="60" t="s">
        <v>34</v>
      </c>
      <c r="AL46" s="60">
        <v>6</v>
      </c>
      <c r="AM46" s="60"/>
      <c r="AN46" s="60"/>
      <c r="AO46" s="60"/>
      <c r="AP46" s="60" t="s">
        <v>34</v>
      </c>
      <c r="AQ46" s="60">
        <v>6</v>
      </c>
      <c r="AR46" s="60"/>
      <c r="AS46" s="60"/>
      <c r="AT46" s="60"/>
      <c r="AU46" s="60">
        <f>SUM(F46+S46+AH46+AL46+AQ46)</f>
        <v>34</v>
      </c>
      <c r="AV46" s="81"/>
      <c r="AW46" s="66"/>
      <c r="AX46" s="81"/>
      <c r="AY46" s="86">
        <v>27</v>
      </c>
      <c r="AZ46" s="122"/>
      <c r="BA46" s="122"/>
      <c r="BB46" s="108"/>
      <c r="BC46" s="8"/>
    </row>
    <row r="47" spans="1:55" ht="15" x14ac:dyDescent="0.25">
      <c r="A47" s="10">
        <v>7</v>
      </c>
      <c r="B47" s="56"/>
      <c r="C47" s="56"/>
      <c r="D47" s="56">
        <v>90839</v>
      </c>
      <c r="E47" s="66" t="s">
        <v>34</v>
      </c>
      <c r="F47" s="60">
        <v>6</v>
      </c>
      <c r="G47" s="60"/>
      <c r="H47" s="60"/>
      <c r="I47" s="60"/>
      <c r="J47" s="60" t="s">
        <v>34</v>
      </c>
      <c r="K47" s="60">
        <v>2</v>
      </c>
      <c r="L47" s="60" t="s">
        <v>35</v>
      </c>
      <c r="M47" s="60"/>
      <c r="N47" s="60" t="s">
        <v>34</v>
      </c>
      <c r="O47" s="60">
        <v>2</v>
      </c>
      <c r="P47" s="60" t="s">
        <v>35</v>
      </c>
      <c r="Q47" s="60"/>
      <c r="R47" s="60" t="s">
        <v>34</v>
      </c>
      <c r="S47" s="60">
        <v>6</v>
      </c>
      <c r="T47" s="60"/>
      <c r="U47" s="60"/>
      <c r="V47" s="60"/>
      <c r="W47" s="60" t="s">
        <v>34</v>
      </c>
      <c r="X47" s="60">
        <v>5</v>
      </c>
      <c r="Y47" s="60" t="s">
        <v>35</v>
      </c>
      <c r="Z47" s="60"/>
      <c r="AA47" s="60"/>
      <c r="AB47" s="60" t="s">
        <v>34</v>
      </c>
      <c r="AC47" s="60">
        <v>3</v>
      </c>
      <c r="AD47" s="60" t="s">
        <v>37</v>
      </c>
      <c r="AE47" s="60" t="s">
        <v>37</v>
      </c>
      <c r="AF47" s="60"/>
      <c r="AG47" s="60" t="s">
        <v>34</v>
      </c>
      <c r="AH47" s="60">
        <v>5</v>
      </c>
      <c r="AI47" s="60" t="s">
        <v>35</v>
      </c>
      <c r="AJ47" s="60"/>
      <c r="AK47" s="60" t="s">
        <v>34</v>
      </c>
      <c r="AL47" s="60">
        <v>5</v>
      </c>
      <c r="AM47" s="60" t="s">
        <v>35</v>
      </c>
      <c r="AN47" s="60"/>
      <c r="AO47" s="60"/>
      <c r="AP47" s="60" t="s">
        <v>34</v>
      </c>
      <c r="AQ47" s="60">
        <v>7</v>
      </c>
      <c r="AR47" s="60"/>
      <c r="AS47" s="60"/>
      <c r="AT47" s="60"/>
      <c r="AU47" s="60">
        <f>SUM(F47+S47+AQ47)</f>
        <v>19</v>
      </c>
      <c r="AV47" s="81"/>
      <c r="AW47" s="66" t="s">
        <v>42</v>
      </c>
      <c r="AX47" s="81"/>
      <c r="AY47" s="86">
        <v>21</v>
      </c>
      <c r="AZ47" s="122"/>
      <c r="BA47" s="122"/>
      <c r="BB47" s="116"/>
      <c r="BC47" s="7"/>
    </row>
    <row r="48" spans="1:55" s="4" customFormat="1" ht="15" hidden="1" x14ac:dyDescent="0.25">
      <c r="A48" s="25">
        <v>10</v>
      </c>
      <c r="B48" s="61"/>
      <c r="C48" s="61"/>
      <c r="D48" s="61">
        <v>85627</v>
      </c>
      <c r="E48" s="62" t="s">
        <v>33</v>
      </c>
      <c r="F48" s="63"/>
      <c r="G48" s="63"/>
      <c r="H48" s="63"/>
      <c r="I48" s="63"/>
      <c r="J48" s="63" t="s">
        <v>33</v>
      </c>
      <c r="K48" s="63"/>
      <c r="L48" s="63"/>
      <c r="M48" s="63"/>
      <c r="N48" s="63" t="s">
        <v>33</v>
      </c>
      <c r="O48" s="63"/>
      <c r="P48" s="63"/>
      <c r="Q48" s="63"/>
      <c r="R48" s="60" t="s">
        <v>34</v>
      </c>
      <c r="S48" s="63"/>
      <c r="T48" s="63"/>
      <c r="U48" s="63"/>
      <c r="V48" s="63"/>
      <c r="W48" s="60" t="s">
        <v>34</v>
      </c>
      <c r="X48" s="63"/>
      <c r="Y48" s="63"/>
      <c r="Z48" s="63"/>
      <c r="AA48" s="63"/>
      <c r="AB48" s="60" t="s">
        <v>34</v>
      </c>
      <c r="AC48" s="63"/>
      <c r="AD48" s="63"/>
      <c r="AE48" s="63"/>
      <c r="AF48" s="63"/>
      <c r="AG48" s="60" t="s">
        <v>34</v>
      </c>
      <c r="AH48" s="63"/>
      <c r="AI48" s="63"/>
      <c r="AJ48" s="63"/>
      <c r="AK48" s="60" t="s">
        <v>34</v>
      </c>
      <c r="AL48" s="63"/>
      <c r="AM48" s="63"/>
      <c r="AN48" s="63"/>
      <c r="AO48" s="63"/>
      <c r="AP48" s="60" t="s">
        <v>34</v>
      </c>
      <c r="AQ48" s="63"/>
      <c r="AR48" s="63"/>
      <c r="AS48" s="63"/>
      <c r="AT48" s="63"/>
      <c r="AU48" s="60">
        <f>SUM(F48+K48+O48+S48+X48+AC48+AH48+AL48+AQ48)</f>
        <v>0</v>
      </c>
      <c r="AV48" s="81" t="s">
        <v>35</v>
      </c>
      <c r="AW48" s="66"/>
      <c r="AX48" s="81"/>
      <c r="AY48" s="86"/>
      <c r="AZ48" s="122">
        <f t="shared" si="0"/>
        <v>-5.4</v>
      </c>
      <c r="BA48" s="123">
        <f t="shared" si="1"/>
        <v>-5.4</v>
      </c>
      <c r="BB48" s="108"/>
      <c r="BC48" s="8"/>
    </row>
    <row r="49" spans="1:55" ht="15" x14ac:dyDescent="0.25">
      <c r="A49" s="10">
        <v>8</v>
      </c>
      <c r="B49" s="56"/>
      <c r="C49" s="56"/>
      <c r="D49" s="56">
        <v>90267</v>
      </c>
      <c r="E49" s="66" t="s">
        <v>34</v>
      </c>
      <c r="F49" s="60">
        <v>5</v>
      </c>
      <c r="G49" s="60" t="s">
        <v>35</v>
      </c>
      <c r="H49" s="60"/>
      <c r="I49" s="60"/>
      <c r="J49" s="60" t="s">
        <v>34</v>
      </c>
      <c r="K49" s="60">
        <v>6</v>
      </c>
      <c r="L49" s="60"/>
      <c r="M49" s="60"/>
      <c r="N49" s="60" t="s">
        <v>34</v>
      </c>
      <c r="O49" s="60">
        <v>4</v>
      </c>
      <c r="P49" s="60" t="s">
        <v>35</v>
      </c>
      <c r="Q49" s="60"/>
      <c r="R49" s="60" t="s">
        <v>34</v>
      </c>
      <c r="S49" s="60">
        <v>6</v>
      </c>
      <c r="T49" s="60"/>
      <c r="U49" s="60"/>
      <c r="V49" s="60"/>
      <c r="W49" s="60" t="s">
        <v>34</v>
      </c>
      <c r="X49" s="60">
        <v>4</v>
      </c>
      <c r="Y49" s="60" t="s">
        <v>37</v>
      </c>
      <c r="Z49" s="60" t="s">
        <v>37</v>
      </c>
      <c r="AA49" s="60"/>
      <c r="AB49" s="60" t="s">
        <v>34</v>
      </c>
      <c r="AC49" s="60">
        <v>3</v>
      </c>
      <c r="AD49" s="60" t="s">
        <v>37</v>
      </c>
      <c r="AE49" s="60" t="s">
        <v>35</v>
      </c>
      <c r="AF49" s="60"/>
      <c r="AG49" s="60" t="s">
        <v>34</v>
      </c>
      <c r="AH49" s="60">
        <v>8</v>
      </c>
      <c r="AI49" s="60"/>
      <c r="AJ49" s="60"/>
      <c r="AK49" s="60" t="s">
        <v>34</v>
      </c>
      <c r="AL49" s="60">
        <v>5</v>
      </c>
      <c r="AM49" s="60" t="s">
        <v>37</v>
      </c>
      <c r="AN49" s="60" t="s">
        <v>35</v>
      </c>
      <c r="AO49" s="60"/>
      <c r="AP49" s="60" t="s">
        <v>34</v>
      </c>
      <c r="AQ49" s="60">
        <v>7</v>
      </c>
      <c r="AR49" s="60"/>
      <c r="AS49" s="60"/>
      <c r="AT49" s="60"/>
      <c r="AU49" s="60">
        <f>SUM(K49+S49+AH49+AQ49)</f>
        <v>27</v>
      </c>
      <c r="AV49" s="81"/>
      <c r="AW49" s="66" t="s">
        <v>42</v>
      </c>
      <c r="AX49" s="81"/>
      <c r="AY49" s="66">
        <v>31</v>
      </c>
      <c r="AZ49" s="123">
        <v>0</v>
      </c>
      <c r="BA49" s="123">
        <f t="shared" si="1"/>
        <v>31</v>
      </c>
      <c r="BB49" s="115">
        <v>3</v>
      </c>
      <c r="BC49" s="7"/>
    </row>
    <row r="50" spans="1:55" s="4" customFormat="1" ht="15" hidden="1" x14ac:dyDescent="0.25">
      <c r="A50" s="25">
        <v>12</v>
      </c>
      <c r="B50" s="61"/>
      <c r="C50" s="61"/>
      <c r="D50" s="61">
        <v>81118</v>
      </c>
      <c r="E50" s="62" t="s">
        <v>33</v>
      </c>
      <c r="F50" s="63"/>
      <c r="G50" s="63"/>
      <c r="H50" s="63"/>
      <c r="I50" s="63"/>
      <c r="J50" s="63" t="s">
        <v>33</v>
      </c>
      <c r="K50" s="63"/>
      <c r="L50" s="63"/>
      <c r="M50" s="63"/>
      <c r="N50" s="63" t="s">
        <v>33</v>
      </c>
      <c r="O50" s="63"/>
      <c r="P50" s="63"/>
      <c r="Q50" s="63"/>
      <c r="R50" s="60" t="s">
        <v>34</v>
      </c>
      <c r="S50" s="63"/>
      <c r="T50" s="63"/>
      <c r="U50" s="63"/>
      <c r="V50" s="63"/>
      <c r="W50" s="60" t="s">
        <v>34</v>
      </c>
      <c r="X50" s="63"/>
      <c r="Y50" s="63"/>
      <c r="Z50" s="63"/>
      <c r="AA50" s="63"/>
      <c r="AB50" s="60" t="s">
        <v>34</v>
      </c>
      <c r="AC50" s="63"/>
      <c r="AD50" s="63"/>
      <c r="AE50" s="63"/>
      <c r="AF50" s="63"/>
      <c r="AG50" s="60" t="s">
        <v>34</v>
      </c>
      <c r="AH50" s="63"/>
      <c r="AI50" s="63"/>
      <c r="AJ50" s="63"/>
      <c r="AK50" s="60" t="s">
        <v>34</v>
      </c>
      <c r="AL50" s="63"/>
      <c r="AM50" s="63"/>
      <c r="AN50" s="63"/>
      <c r="AO50" s="63"/>
      <c r="AP50" s="60" t="s">
        <v>34</v>
      </c>
      <c r="AQ50" s="63"/>
      <c r="AR50" s="63"/>
      <c r="AS50" s="63"/>
      <c r="AT50" s="63"/>
      <c r="AU50" s="60">
        <f>SUM(F50+K50+O50+S50+X50+AC50+AH50+AL50+AQ50)</f>
        <v>0</v>
      </c>
      <c r="AV50" s="81" t="s">
        <v>35</v>
      </c>
      <c r="AW50" s="66"/>
      <c r="AX50" s="81"/>
      <c r="AY50" s="66"/>
      <c r="AZ50" s="123">
        <f t="shared" si="0"/>
        <v>-5.4</v>
      </c>
      <c r="BA50" s="123">
        <f t="shared" si="1"/>
        <v>-5.4</v>
      </c>
      <c r="BB50" s="109"/>
      <c r="BC50" s="8"/>
    </row>
    <row r="51" spans="1:55" ht="15" x14ac:dyDescent="0.25">
      <c r="A51" s="10">
        <v>9</v>
      </c>
      <c r="B51" s="56"/>
      <c r="C51" s="56"/>
      <c r="D51" s="56">
        <v>90842</v>
      </c>
      <c r="E51" s="66" t="s">
        <v>34</v>
      </c>
      <c r="F51" s="60">
        <v>8</v>
      </c>
      <c r="G51" s="60"/>
      <c r="H51" s="60"/>
      <c r="I51" s="60"/>
      <c r="J51" s="60" t="s">
        <v>34</v>
      </c>
      <c r="K51" s="60">
        <v>8</v>
      </c>
      <c r="L51" s="60"/>
      <c r="M51" s="60"/>
      <c r="N51" s="60" t="s">
        <v>34</v>
      </c>
      <c r="O51" s="60">
        <v>9</v>
      </c>
      <c r="P51" s="60"/>
      <c r="Q51" s="60"/>
      <c r="R51" s="60" t="s">
        <v>34</v>
      </c>
      <c r="S51" s="60">
        <v>8</v>
      </c>
      <c r="T51" s="60"/>
      <c r="U51" s="60"/>
      <c r="V51" s="60"/>
      <c r="W51" s="60" t="s">
        <v>34</v>
      </c>
      <c r="X51" s="60">
        <v>6</v>
      </c>
      <c r="Y51" s="60"/>
      <c r="Z51" s="60"/>
      <c r="AA51" s="60"/>
      <c r="AB51" s="60" t="s">
        <v>34</v>
      </c>
      <c r="AC51" s="60">
        <v>4</v>
      </c>
      <c r="AD51" s="60"/>
      <c r="AE51" s="60"/>
      <c r="AF51" s="60"/>
      <c r="AG51" s="60" t="s">
        <v>34</v>
      </c>
      <c r="AH51" s="60">
        <v>9</v>
      </c>
      <c r="AI51" s="60"/>
      <c r="AJ51" s="60"/>
      <c r="AK51" s="60" t="s">
        <v>34</v>
      </c>
      <c r="AL51" s="60">
        <v>9</v>
      </c>
      <c r="AM51" s="60"/>
      <c r="AN51" s="60"/>
      <c r="AO51" s="60"/>
      <c r="AP51" s="60" t="s">
        <v>34</v>
      </c>
      <c r="AQ51" s="60">
        <v>8</v>
      </c>
      <c r="AR51" s="60"/>
      <c r="AS51" s="60"/>
      <c r="AT51" s="60"/>
      <c r="AU51" s="60">
        <f>SUM(F51+K51+O51+S51+X51+AH51+AL51+AQ51)</f>
        <v>65</v>
      </c>
      <c r="AV51" s="81" t="s">
        <v>35</v>
      </c>
      <c r="AW51" s="66"/>
      <c r="AX51" s="81"/>
      <c r="AY51" s="66">
        <v>38</v>
      </c>
      <c r="AZ51" s="123">
        <f t="shared" si="0"/>
        <v>1.1000000000000001</v>
      </c>
      <c r="BA51" s="123">
        <f t="shared" si="1"/>
        <v>39.1</v>
      </c>
      <c r="BB51" s="115">
        <v>3.5</v>
      </c>
      <c r="BC51" s="7"/>
    </row>
    <row r="52" spans="1:55" s="4" customFormat="1" ht="15" hidden="1" x14ac:dyDescent="0.25">
      <c r="A52" s="25">
        <v>10</v>
      </c>
      <c r="B52" s="61"/>
      <c r="C52" s="61"/>
      <c r="D52" s="61">
        <v>81929</v>
      </c>
      <c r="E52" s="62" t="s">
        <v>33</v>
      </c>
      <c r="F52" s="63" t="s">
        <v>33</v>
      </c>
      <c r="G52" s="63"/>
      <c r="H52" s="63"/>
      <c r="I52" s="63"/>
      <c r="J52" s="63" t="s">
        <v>33</v>
      </c>
      <c r="K52" s="63" t="s">
        <v>33</v>
      </c>
      <c r="L52" s="63"/>
      <c r="M52" s="63"/>
      <c r="N52" s="63" t="s">
        <v>34</v>
      </c>
      <c r="O52" s="63" t="s">
        <v>33</v>
      </c>
      <c r="P52" s="63"/>
      <c r="Q52" s="63"/>
      <c r="R52" s="60" t="s">
        <v>34</v>
      </c>
      <c r="S52" s="63"/>
      <c r="T52" s="63"/>
      <c r="U52" s="63"/>
      <c r="V52" s="63"/>
      <c r="W52" s="60" t="s">
        <v>34</v>
      </c>
      <c r="X52" s="63"/>
      <c r="Y52" s="63"/>
      <c r="Z52" s="63"/>
      <c r="AA52" s="63"/>
      <c r="AB52" s="63" t="s">
        <v>33</v>
      </c>
      <c r="AC52" s="63"/>
      <c r="AD52" s="63"/>
      <c r="AE52" s="63"/>
      <c r="AF52" s="63"/>
      <c r="AG52" s="60" t="s">
        <v>34</v>
      </c>
      <c r="AH52" s="63"/>
      <c r="AI52" s="63"/>
      <c r="AJ52" s="63"/>
      <c r="AK52" s="63" t="s">
        <v>33</v>
      </c>
      <c r="AL52" s="63"/>
      <c r="AM52" s="63"/>
      <c r="AN52" s="63"/>
      <c r="AO52" s="63"/>
      <c r="AP52" s="63" t="s">
        <v>33</v>
      </c>
      <c r="AQ52" s="63"/>
      <c r="AR52" s="63"/>
      <c r="AS52" s="63"/>
      <c r="AT52" s="63"/>
      <c r="AU52" s="60" t="e">
        <f>SUM(F52+K52+O52+S52+X52+AC52+AH52+AL52+AQ52)</f>
        <v>#VALUE!</v>
      </c>
      <c r="AV52" s="81" t="s">
        <v>35</v>
      </c>
      <c r="AW52" s="66"/>
      <c r="AX52" s="81"/>
      <c r="AY52" s="66"/>
      <c r="AZ52" s="123" t="e">
        <f t="shared" si="0"/>
        <v>#VALUE!</v>
      </c>
      <c r="BA52" s="123" t="e">
        <f t="shared" si="1"/>
        <v>#VALUE!</v>
      </c>
      <c r="BB52" s="109"/>
      <c r="BC52" s="8"/>
    </row>
    <row r="53" spans="1:55" ht="15.75" thickBot="1" x14ac:dyDescent="0.3">
      <c r="A53" s="37">
        <v>10</v>
      </c>
      <c r="B53" s="75"/>
      <c r="C53" s="75"/>
      <c r="D53" s="75">
        <v>90845</v>
      </c>
      <c r="E53" s="68" t="s">
        <v>34</v>
      </c>
      <c r="F53" s="69">
        <v>7</v>
      </c>
      <c r="G53" s="69"/>
      <c r="H53" s="69"/>
      <c r="I53" s="69"/>
      <c r="J53" s="69" t="s">
        <v>34</v>
      </c>
      <c r="K53" s="69">
        <v>8</v>
      </c>
      <c r="L53" s="69"/>
      <c r="M53" s="69"/>
      <c r="N53" s="69" t="s">
        <v>34</v>
      </c>
      <c r="O53" s="69">
        <v>5</v>
      </c>
      <c r="P53" s="69" t="s">
        <v>35</v>
      </c>
      <c r="Q53" s="69"/>
      <c r="R53" s="69" t="s">
        <v>34</v>
      </c>
      <c r="S53" s="69">
        <v>7</v>
      </c>
      <c r="T53" s="69"/>
      <c r="U53" s="69"/>
      <c r="V53" s="69"/>
      <c r="W53" s="69" t="s">
        <v>34</v>
      </c>
      <c r="X53" s="69">
        <v>8</v>
      </c>
      <c r="Y53" s="69"/>
      <c r="Z53" s="69"/>
      <c r="AA53" s="69"/>
      <c r="AB53" s="69" t="s">
        <v>34</v>
      </c>
      <c r="AC53" s="69">
        <v>5</v>
      </c>
      <c r="AD53" s="69" t="s">
        <v>35</v>
      </c>
      <c r="AE53" s="69"/>
      <c r="AF53" s="69"/>
      <c r="AG53" s="69" t="s">
        <v>34</v>
      </c>
      <c r="AH53" s="69">
        <v>7</v>
      </c>
      <c r="AI53" s="69"/>
      <c r="AJ53" s="69"/>
      <c r="AK53" s="69" t="s">
        <v>34</v>
      </c>
      <c r="AL53" s="69">
        <v>9</v>
      </c>
      <c r="AM53" s="69"/>
      <c r="AN53" s="69"/>
      <c r="AO53" s="69"/>
      <c r="AP53" s="69" t="s">
        <v>34</v>
      </c>
      <c r="AQ53" s="69">
        <v>6</v>
      </c>
      <c r="AR53" s="69"/>
      <c r="AS53" s="69"/>
      <c r="AT53" s="69"/>
      <c r="AU53" s="69">
        <f>SUM(F53+K53+S53+X53+AH53+AL53+AQ53)</f>
        <v>52</v>
      </c>
      <c r="AV53" s="83" t="s">
        <v>35</v>
      </c>
      <c r="AW53" s="68"/>
      <c r="AX53" s="83"/>
      <c r="AY53" s="68">
        <v>30</v>
      </c>
      <c r="AZ53" s="128">
        <v>0</v>
      </c>
      <c r="BA53" s="128">
        <f t="shared" si="1"/>
        <v>30</v>
      </c>
      <c r="BB53" s="117">
        <v>3</v>
      </c>
      <c r="BC53" s="7"/>
    </row>
    <row r="54" spans="1:5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54"/>
      <c r="AX54" s="54"/>
      <c r="AY54" s="54"/>
      <c r="AZ54" s="54"/>
      <c r="BA54" s="54"/>
      <c r="BB54" s="119"/>
    </row>
  </sheetData>
  <mergeCells count="15">
    <mergeCell ref="B5:AV5"/>
    <mergeCell ref="B22:AV22"/>
    <mergeCell ref="B38:AV38"/>
    <mergeCell ref="AK3:AL3"/>
    <mergeCell ref="AP3:AQ3"/>
    <mergeCell ref="B2:D2"/>
    <mergeCell ref="E2:AV2"/>
    <mergeCell ref="A1:AV1"/>
    <mergeCell ref="E3:F3"/>
    <mergeCell ref="J3:K3"/>
    <mergeCell ref="N3:O3"/>
    <mergeCell ref="R3:S3"/>
    <mergeCell ref="W3:X3"/>
    <mergeCell ref="AB3:AC3"/>
    <mergeCell ref="AG3:AH3"/>
  </mergeCells>
  <pageMargins left="0.7" right="0.7" top="0.75" bottom="0.75" header="0.3" footer="0.3"/>
  <pageSetup paperSize="9" orientation="portrait" verticalDpi="0" r:id="rId1"/>
  <ignoredErrors>
    <ignoredError sqref="AU9 AU11 AU49 AU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2024-03-04T12:24:41Z</dcterms:modified>
</cp:coreProperties>
</file>